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28800" windowHeight="13725" activeTab="6"/>
  </bookViews>
  <sheets>
    <sheet name="Сведения" sheetId="1" r:id="rId1"/>
    <sheet name="Приложение 1" sheetId="2" r:id="rId2"/>
    <sheet name="Приложение 2" sheetId="4" r:id="rId3"/>
    <sheet name="Приложение 3" sheetId="5" r:id="rId4"/>
    <sheet name="Приложение 4" sheetId="7" r:id="rId5"/>
    <sheet name="Приложение 5" sheetId="8" r:id="rId6"/>
    <sheet name="Приложение 6" sheetId="9" r:id="rId7"/>
    <sheet name="Приложение 7" sheetId="10" r:id="rId8"/>
  </sheets>
  <definedNames>
    <definedName name="_xlnm.Print_Area" localSheetId="0">Сведения!$A$1:$D$118</definedName>
  </definedNames>
  <calcPr calcId="152511"/>
</workbook>
</file>

<file path=xl/calcChain.xml><?xml version="1.0" encoding="utf-8"?>
<calcChain xmlns="http://schemas.openxmlformats.org/spreadsheetml/2006/main">
  <c r="E61" i="8" l="1"/>
  <c r="H15" i="2" l="1"/>
  <c r="H14" i="2"/>
  <c r="H12" i="2"/>
  <c r="H11" i="2"/>
  <c r="H10" i="2"/>
  <c r="H9" i="2"/>
  <c r="G7" i="2"/>
  <c r="F7" i="2"/>
  <c r="E7" i="2"/>
  <c r="D7" i="2"/>
  <c r="H7" i="2" l="1"/>
  <c r="C36" i="1"/>
  <c r="C11" i="1"/>
  <c r="E29" i="7" l="1"/>
  <c r="C29" i="7"/>
  <c r="G28" i="7"/>
  <c r="D28" i="7"/>
  <c r="G27" i="7"/>
  <c r="G26" i="7"/>
  <c r="G25" i="7"/>
  <c r="F25" i="7"/>
  <c r="D25" i="7"/>
  <c r="G24" i="7"/>
  <c r="F24" i="7"/>
  <c r="D24" i="7"/>
  <c r="G23" i="7"/>
  <c r="F23" i="7"/>
  <c r="D23" i="7"/>
  <c r="G22" i="7"/>
  <c r="D22" i="7"/>
  <c r="G21" i="7"/>
  <c r="F21" i="7"/>
  <c r="D21" i="7"/>
  <c r="G20" i="7"/>
  <c r="F20" i="7"/>
  <c r="D20" i="7"/>
  <c r="G19" i="7"/>
  <c r="F19" i="7"/>
  <c r="D19" i="7"/>
  <c r="G18" i="7"/>
  <c r="G17" i="7"/>
  <c r="F17" i="7"/>
  <c r="D17" i="7"/>
  <c r="G16" i="7"/>
  <c r="F16" i="7"/>
  <c r="D16" i="7"/>
  <c r="G15" i="7"/>
  <c r="G14" i="7"/>
  <c r="F14" i="7"/>
  <c r="D14" i="7"/>
  <c r="G13" i="7"/>
  <c r="F13" i="7"/>
  <c r="D13" i="7"/>
  <c r="G12" i="7"/>
  <c r="D12" i="7"/>
  <c r="F29" i="7" l="1"/>
  <c r="D29" i="7"/>
  <c r="G29" i="7"/>
</calcChain>
</file>

<file path=xl/comments1.xml><?xml version="1.0" encoding="utf-8"?>
<comments xmlns="http://schemas.openxmlformats.org/spreadsheetml/2006/main">
  <authors>
    <author>Залина Хамзатовна Муидова</author>
    <author>ЯЩЕНКО ВАЛЕНТИНА СТАНИСЛАВОВНА</author>
    <author>Раиса Желилавна Гулуева</author>
  </authors>
  <commentLis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>Залина Хамзатовна Муидова:</t>
        </r>
        <r>
          <rPr>
            <sz val="9"/>
            <color indexed="81"/>
            <rFont val="Tahoma"/>
            <family val="2"/>
            <charset val="204"/>
          </rPr>
          <t xml:space="preserve">
Асхаб написал 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204"/>
          </rPr>
          <t>Залина Хамзатовна Муидова:</t>
        </r>
        <r>
          <rPr>
            <sz val="9"/>
            <color indexed="81"/>
            <rFont val="Tahoma"/>
            <family val="2"/>
            <charset val="204"/>
          </rPr>
          <t xml:space="preserve">
прошлогодняя ссылка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  <charset val="204"/>
          </rPr>
          <t>ЯЩЕНКО ВАЛЕНТИНА СТАНИСЛАВОВНА:</t>
        </r>
        <r>
          <rPr>
            <sz val="9"/>
            <color indexed="81"/>
            <rFont val="Tahoma"/>
            <family val="2"/>
            <charset val="204"/>
          </rPr>
          <t xml:space="preserve">
При следующей оценке прописать более детально, что МФ хочет видеть по данному показателю</t>
        </r>
      </text>
    </comment>
    <comment ref="D111" authorId="2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Айна </t>
        </r>
      </text>
    </comment>
  </commentList>
</comments>
</file>

<file path=xl/sharedStrings.xml><?xml version="1.0" encoding="utf-8"?>
<sst xmlns="http://schemas.openxmlformats.org/spreadsheetml/2006/main" count="428" uniqueCount="307">
  <si>
    <t>Показатель</t>
  </si>
  <si>
    <t>Реквизиты нормативного правового акта</t>
  </si>
  <si>
    <t>(наименование субъекта Российской Федерации)</t>
  </si>
  <si>
    <t>№</t>
  </si>
  <si>
    <t>Нормативный правовой акт субъекта Российской Федерации, устанавливающий порядок ежегодной оценки эффективности  предоставляемых (планируемых к представлению) налоговых льгот и ставок налогов, установленных законодательными (представительными) органами власти субъектов Российской Федерации.</t>
  </si>
  <si>
    <t>Нормативный правовой акт субъекта Российской Федерации, устанавливающий методику оценки качества финансового менеджмента главных распорядителей средств бюджета субъекта Российской Федерации и формирования их ежегодного рейтинга.</t>
  </si>
  <si>
    <t>Нормативный правовой акт субъекта Российской Федерации, устанавливающий порядок контроля за исполнением государственных заданий на предоставление государственных услуг юридическим и физическим лицам.</t>
  </si>
  <si>
    <t>Наличие Интернет-портала оказания государственных услуг субъекта Российской Федерации в электронном виде.</t>
  </si>
  <si>
    <t>Х</t>
  </si>
  <si>
    <t>Поступления от продажи акций и иных форм участия в капитале, находящихся в собственности субъекта Российской Федерации</t>
  </si>
  <si>
    <t>Снижение остатков средств на счетах по учету средств бюджета субъекта Российской Федерации, в том числе средств Резервного фонда субъекта Российской Федерации</t>
  </si>
  <si>
    <t>Разница между полученными и погашенными субъектом Российской Федерации бюджетными кредитами, предоставленными бюджету субъекта Российской Федерации другими бюджетами бюджетной системы Российской Федерации</t>
  </si>
  <si>
    <t>Объем заимствований субъекта Российской Федерации</t>
  </si>
  <si>
    <t>Безвозмездные поступления</t>
  </si>
  <si>
    <t>Объем расходов на обслуживание государственного долга субъекта Российской Федерации</t>
  </si>
  <si>
    <t>Ссылка на акт в сети «Интернет»</t>
  </si>
  <si>
    <t>Объем межбюджетных трансфертов местным бюджетам, распределение которых утверждено законом о бюджете</t>
  </si>
  <si>
    <t xml:space="preserve">Сумма, направляемая на погашение долговых обязательств бюджета субъекта Российской Федерации (с учетом расходов на исполнение государственных гарантий) </t>
  </si>
  <si>
    <t>Объем целевых межбюджетных трансфертов местным бюджетам, предусмотренных законом о бюджете</t>
  </si>
  <si>
    <t>Объем целевых межбюджетных трансфертов местным бюджетам, распределение которых между бюджетами муниципальных образований утверждено законом о бюджете</t>
  </si>
  <si>
    <t>Безвозмездные поступления из федерального бюджета</t>
  </si>
  <si>
    <t>Количество государственных учреждений, которым установлены государственные задания, шт.</t>
  </si>
  <si>
    <t>Количество государственных учреждений, для которых установлены количественно измеримые финансовые санкции (штрафы, изъятия) за нарушение условий выполнения государственных заданий, шт.</t>
  </si>
  <si>
    <t>Количество   руководителей органов исполнительной власти субъекта Российской Федерации, руководителей учреждений, главных распорядителей средств  и распорядителей средств бюджета субъекта Российской Федерации, чел.</t>
  </si>
  <si>
    <t>Наличие факта осуществления органами государственной власти субъекта Российской Федерации бюджетных полномочий органов местного самоуправления (да /нет)</t>
  </si>
  <si>
    <t>Нормативный правовой акт субъекта Российской Федерации, устанавливающий проведение мониторинга соблюдения муниципальными образованиями требований бюджетного законодательства Российской Федерации и оценки качества управления бюджетным процессом в муниципальных образованиях субъекта Российской Федерации</t>
  </si>
  <si>
    <t>Количество муниципальных образований, входящих в состав субъекта Российской Федерации, шт.</t>
  </si>
  <si>
    <t>Количество муниципальных образований, входящих в состав субъекта Российской Федерации, утвердивших бюджеты на очередной финансовый год и плановый период, шт.</t>
  </si>
  <si>
    <t>Нормативный правовой акт субъекта Российской Федерации, устанавливающий порядок проведения контроля за соблюдением органами местного самоуправления нормативов на формирование расходов на оплату труда депутатов, выборных должностных лиц местного самоуправления.</t>
  </si>
  <si>
    <t>Нормативный правовой акт субъекта Российской Федерации, устанавливающий порядок формирования независимой системы оценки качества работы организаций, оказывающих социальные услуги, включая определение критериев эффективности работы таких организаций и введение публичных рейтингов их деятельности</t>
  </si>
  <si>
    <t>Создание в субъекте Российской Федерации единых личных кабинетов пользователей государственных услуг, обеспечивающих доступ заявителей к текущему статусу предоставления услуги</t>
  </si>
  <si>
    <t>Размещение на официальных сайтах органов государственной власти субъекта Российской Федерации публикаций "Бюджет для граждан"</t>
  </si>
  <si>
    <t>Наличие на официальных сайтах органов государственной власти субъекта Российской Федерации закона о бюджете и отчета о результатах деятельности финансового органа субъекта Российской Федерации за отчетный финансовый год</t>
  </si>
  <si>
    <t>Ежемесячное размещение на официальных сайтах органов государственной власти субъектов Российской Федерации отчетов об исполнении бюджета субъекта Российской Федерации</t>
  </si>
  <si>
    <t>Размещение на официальных сайтах органов государственной власти субъектов Российской Федерации проектов нормативных правовых актов финансового органа субъекта Российской Федерации, в соответствии с порядком проведения независимой антикоррупционной экспертизы</t>
  </si>
  <si>
    <t>Нормативный правовой акт, устанавливающий порядок изучения мнения населения о качестве оказания государственных услуг, а также результаты изучения мнения населения о качестве оказания государственных услуг за отчетный год</t>
  </si>
  <si>
    <t>Бюджетные кредиты, привлекаемые в бюджет субъекта Российской Федерации от других бюджетов бюджетной системы Российской Федерации (без учета бюджетных кредитов на пополнение остатков средств на счетах бюджетов субъектов Российской Федерации)</t>
  </si>
  <si>
    <t>Субвенции из федерального бюджета бюджетам субъектов Российской Федерации</t>
  </si>
  <si>
    <t>Доходы бюджета субъекта Российской Федерации</t>
  </si>
  <si>
    <t>Расходы бюджета субъекта Российской Федерации</t>
  </si>
  <si>
    <t>Дотации из федерального бюджета бюджетам субъектов Российской Федерации</t>
  </si>
  <si>
    <t xml:space="preserve">Дотации на выравнивание бюджетнной обеспеченности субъектов Российской Федерации </t>
  </si>
  <si>
    <t>Дотации на поддержку мер по обеспечению сбалансированности бюджетов субъектов Российской Федерации</t>
  </si>
  <si>
    <t>2.1</t>
  </si>
  <si>
    <t>Предельный объем государственного долга на конец отчетного периода</t>
  </si>
  <si>
    <t>2.1.2.</t>
  </si>
  <si>
    <t>2.1.3.</t>
  </si>
  <si>
    <t>2.1.4.</t>
  </si>
  <si>
    <t>…</t>
  </si>
  <si>
    <t>2.1.1.</t>
  </si>
  <si>
    <t>2.2</t>
  </si>
  <si>
    <t>2.2.1.</t>
  </si>
  <si>
    <t>2.2.2.</t>
  </si>
  <si>
    <t>2.2.3.</t>
  </si>
  <si>
    <t>2.2.4.</t>
  </si>
  <si>
    <t>Расшифровка к показателю 2.1 Раздела 1</t>
  </si>
  <si>
    <t>2.1 *</t>
  </si>
  <si>
    <t>2.2 **</t>
  </si>
  <si>
    <t>*</t>
  </si>
  <si>
    <t xml:space="preserve">** </t>
  </si>
  <si>
    <t>Объем иных межбюджетных трансфертов из федерального бюджета, предоставленных бюджету субъекта Российской Федерации для предоставления бюджетам муниципальных образований</t>
  </si>
  <si>
    <t>в том числе по видам субсидий:</t>
  </si>
  <si>
    <t>2.2 Объем иных межбюджетных трансфертов из федерального бюджета, предоставленных бюджету субъекта Российской Федерации для предоставления бюджетам муниципальных образований</t>
  </si>
  <si>
    <t>в том числе по видам иных межбюджетных трансфертов:</t>
  </si>
  <si>
    <t>Расшифровка к показателю 2.2 Раздела 1</t>
  </si>
  <si>
    <t>Приложение 1</t>
  </si>
  <si>
    <t>Приложение 2</t>
  </si>
  <si>
    <t>расшифровка показателя по пункту 2.1 в том числе по видам субсидий заполняется на отдельном листе (приложение 1)</t>
  </si>
  <si>
    <t>расшифровка показателя по пункту 2.2 в том числе по видам иных межбюджетных трансфертов заполняется на отдельном листе (приложение 2)</t>
  </si>
  <si>
    <t>Сведения для оценки качества управления региональными финансами за 2017 год</t>
  </si>
  <si>
    <t>Раздел 1. Данные об исполнении бюджета субъекта Российской Федерации за 2017 г.</t>
  </si>
  <si>
    <t>Раздел 2. Данные об отдельных результатах деятельности субъекта Российской Федерации 
и муниципальных образований в 2017 г.</t>
  </si>
  <si>
    <t>Раздел 3. Дополнительная информация (по результатам 2017 г.)</t>
  </si>
  <si>
    <t>Раздел 4. Данные об утвержденных показателях бюджета субъекта Российской Федерации на 2017 г.</t>
  </si>
  <si>
    <t xml:space="preserve">Информация
об установлении объема нераспределенного между муниципальными образованиями резерва субвенций в бюджете субъекта Российской Федерации в пределах, не превышающих установленные Бюджетным кодексом Российской Федерации ограничения </t>
  </si>
  <si>
    <t xml:space="preserve">тыс. рублей </t>
  </si>
  <si>
    <t>№ п/п</t>
  </si>
  <si>
    <t>Наименование субвенции</t>
  </si>
  <si>
    <t>Доля нераспределенного резерва в общем объеме субвенций, %</t>
  </si>
  <si>
    <t>5=4/3</t>
  </si>
  <si>
    <t>Приложение 3</t>
  </si>
  <si>
    <t>Общий объем субвенций в законе о бюджете субъекта Российской Федерации на 2018 год</t>
  </si>
  <si>
    <t>Объем нераспределенного резерва субвенций в законе субъекта Российской Федерации на 2018 год</t>
  </si>
  <si>
    <t>Наименование показателя</t>
  </si>
  <si>
    <t>Отклонение</t>
  </si>
  <si>
    <t>Приложение 4</t>
  </si>
  <si>
    <t>Наименование муниципального образования, получателя дотации на выравнивание бюджетной обеспеченности</t>
  </si>
  <si>
    <t>в том числе, замененной дополнительным нормативом отчислений в бюджеты муниципальных образований от налога на доходы физических лиц</t>
  </si>
  <si>
    <t>в том числе, замененной дополнительным  нормативом отчислений в бюджеты муниципальных образований от налога на доходы физических лиц</t>
  </si>
  <si>
    <t>Причины отрицательного значения  отклонения</t>
  </si>
  <si>
    <t>7=3-5</t>
  </si>
  <si>
    <t>Всего</t>
  </si>
  <si>
    <t>Приложение 5</t>
  </si>
  <si>
    <t xml:space="preserve">Информация
 об эффективности выравнивания бюджетной обеспеченности  городских округов (муниципальных районов) исходя из уменьшения соотношения разрыва среднего уровня расчетной  бюджетной обеспеченности 5 наиболее обеспеченных городских округов (муниципальных районов) до и после выравнивания и среднего уровня расчетной бюджетной обеспеченности 5 наименее обеспеченных городских округов (муниципальных районов)  до и после выравнивания </t>
  </si>
  <si>
    <t>Вид муниципального образования</t>
  </si>
  <si>
    <t>Наименование муниципального образования</t>
  </si>
  <si>
    <t>Значение уровня  бюджетной обеспеченности</t>
  </si>
  <si>
    <t xml:space="preserve">ГО </t>
  </si>
  <si>
    <t>1.1. средний уровень  бюджетной обеспеченности  из пяти ГО</t>
  </si>
  <si>
    <t>МР</t>
  </si>
  <si>
    <t>1.2. средний уровень  бюджетной обеспеченности  из пяти МР</t>
  </si>
  <si>
    <t>2.1. средний уровень  бюджетной обеспеченности  из пяти ГО</t>
  </si>
  <si>
    <t>2.2. средний уровень  бюджетной обеспеченности  из пяти МР</t>
  </si>
  <si>
    <t>3.1. средний уровень  бюджетной обеспеченности  из пяти ГО</t>
  </si>
  <si>
    <t>3.2. средний уровень  бюджетной обеспеченности  из пяти МР</t>
  </si>
  <si>
    <t>4.1. средний уровень  бюджетной обеспеченности  из пяти ГО</t>
  </si>
  <si>
    <t>4.2. средний уровень  бюджетной обеспеченности  из пяти МР</t>
  </si>
  <si>
    <t xml:space="preserve">Разрыв между пятью наиболее и наименее обеспеченных МР и ГО до выравнивания </t>
  </si>
  <si>
    <t xml:space="preserve">Разрыв между пятью наиболее и наименее обеспеченных МР и ГО  после выравнивания </t>
  </si>
  <si>
    <t>Сокращение разрыва</t>
  </si>
  <si>
    <t xml:space="preserve">Примечание: В случае отсутствия на территории субъекта Российской Федерации пяти городских округов или муниципальных районов в информации учитывается их фактическое количество </t>
  </si>
  <si>
    <t>Уровень расчетной бюджетной обеспеченности  пяти наиболее обеспеченных муниципальных образований  до выравнивания в 2018 году</t>
  </si>
  <si>
    <t>Уровень расчетной бюджетной обеспеченности  пяти наименее обеспеченных муниципальных образований  до выравнивания в 2018 году</t>
  </si>
  <si>
    <t>Уровень расчетной бюджетной обеспеченности пяти наиболее обеспеченных муниципальных образований  после  выравнивания в 2018 году</t>
  </si>
  <si>
    <t>Уровень расчетной бюджетной обеспеченности  пяти наименее обеспеченных муниципальных образований  после  выравнивания в 2018 году</t>
  </si>
  <si>
    <t xml:space="preserve">Информация
о доле субсидий, предоставляемых местным бюджетам, порядки предоставления (условия предоставления, методики расчетов) которых установлены государственными программами субъекта Российской Федерации </t>
  </si>
  <si>
    <t>Размещение  расчетов по предоставлению дотаций на выравнивание бюджетной обеспеченности муниципальных образований, предусмотренной законом субъекта Российской Федерации о бюджете на 2018 год и плановый период 2019-2020 годов,  в сети "Интернет"</t>
  </si>
  <si>
    <t>Количество муниципальных образований, входящих в состав субъекта Российской Федерации, с уровнем дотационности  от  50%  и более, а также не имеющих годовой отчетности об исполнении местного бюджета за один год и более из трех последних отчетных финансовых лет, шт.</t>
  </si>
  <si>
    <t>Количество муниципальных районов, входящих в состав субъекта Российской Федерации, шт.</t>
  </si>
  <si>
    <t>Количество муниципальных районов, входящих в состав субъекта Российской Федерации, полномочия администрации поселений-административных центров которых исполняются администрациями муниципальных районов, шт.</t>
  </si>
  <si>
    <t>Количество поселений, входящих в состав субъекта Российской Федерации, шт.</t>
  </si>
  <si>
    <t>Количество поселений, входящих в состав субъекта Российской Федерации, на территории которых введено самообложение граждан, шт.</t>
  </si>
  <si>
    <t>Наименование мероприятия</t>
  </si>
  <si>
    <t>Ссылка на информацию о проведении мероприятий в сети «Интернет»</t>
  </si>
  <si>
    <t xml:space="preserve">Расчетный объем дотации на выравнивание бюджетной обеспеченности муниципальных образований субъекта Российской Федерации (часть расчетного объема дотации), замененный дополнительными нормативами отчислений от НДФЛ </t>
  </si>
  <si>
    <t>Количество муниципальных образований, входящих в состав субъекта Российской Федерации, с уровнем дотационности  от  50%  и более, а также не имеющих годовой отчетности об исполнении местного бюджета за один год и более из трех последних отчетных финансовых лет, с которыми заключены соглашения о мерах по повышению эффективности использования бюджетных средств и увеличению поступлений налоговых и неналоговых доходов местного бюджета, шт.</t>
  </si>
  <si>
    <t>Приложение 6</t>
  </si>
  <si>
    <t>Приложение 7</t>
  </si>
  <si>
    <t>Примечание: Информация должна быть указана по данным первоначально принятого  бюджета субъекта Российской Федерации на 2018 год и на плановый период 2019 и 2020 годов</t>
  </si>
  <si>
    <t>Примечание: Информация должна быть указана по данным первоначально принятых  бюджетов субъекта Российской Федерации на 2017 год и на плановый период 2018 и 2019 годов и на 2018 год и на плановый период 2019 и 2020 годов</t>
  </si>
  <si>
    <t>Количество муниципальных образований, входящих в состав субъекта Российской Федерации, с уровнем дотационности  от  50%  и более, а также не имеющих годовой отчетности об исполнении местного бюджета за один год и более из трех последних отчетных финансовых лет, в отношении бюджетов которых финансовым органом субъекта Российской Федерации подготовлены заключения по проекту местного бюджета на очередной финансовый год (очередной финансовый год и плановый период, шт.</t>
  </si>
  <si>
    <t>*Примечание: Информация должна быть указана по данным первоначально принятого  бюджета субъекта Российской Федерации на 2017 год и на плановый период 2018 и 2019 годов</t>
  </si>
  <si>
    <t>*Примечание: Информация должна быть указана по данным первоначально принятого  бюджета субъекта Российской Федерации на 2017 год и на плановый период 2018 и 2020 годов</t>
  </si>
  <si>
    <t>Общее количество депутатов представительных органов муниципальных образований, чел.</t>
  </si>
  <si>
    <t>Количество  депутатов представительных органов муниципальных образований, осуществляющих свою деятельность на неоплачиваемой основе, чел.</t>
  </si>
  <si>
    <t>Объем межбюджетных трансфертов местным бюджетам, предусмотренных законом о бюджете</t>
  </si>
  <si>
    <t>Расходы, утвержденные на очередной финансовый год, тыс. рублей</t>
  </si>
  <si>
    <t>Безвозмездные поступления, планируемые к получению в очередном финансовом году, тыс. рублей</t>
  </si>
  <si>
    <t>Объем межбюджетных трансфертов местным бюджетам, имеющих целевое назначение, предоставление которых в 2018 году предусмотрено в пределах суммы, необходимой для оплаты денежных обязательств получателей средств бюджета, тыс. рублей</t>
  </si>
  <si>
    <t xml:space="preserve"> </t>
  </si>
  <si>
    <t xml:space="preserve">Нормативный правовой акт, устанавливающий Правила формирования и предоставления единой субвенции местным бюджетам из регионального бюджета </t>
  </si>
  <si>
    <t>Реквизиты НПА, устанавливающего порядки предоставления  (условия предоставления, методики расчетов) субсидий местным бюджетам -  дата, номер, наименование</t>
  </si>
  <si>
    <t>Информация
о проведении в 2017 году финансовыми органами субъектов Российской Федерации обучающих мероприятий для органов местного самоуправления муниципальных образований в сфере межбюджетных отношений и организации бюджетного процесса</t>
  </si>
  <si>
    <t>Объем субсидий муниципальным образованиям из бюджета субъекта Российской Федерации,  предоставленных за счет субсидий, иных межбюджетных трансфертов из федерального бюджета, а также средств Фонда содействия реформированию жилищно-коммунального хозяйства и Фонда развития моногородов</t>
  </si>
  <si>
    <t>Значение</t>
  </si>
  <si>
    <t>ОМО</t>
  </si>
  <si>
    <t>Количество  руководителей органов исполнительной власти субъекта Российской Федерации, руководителей учреждений, главных распорядителей средств  и распорядителей средств бюджета субъекта Российской Федерации, для которых оплата их труда определяется с учетом результатов достижения ими ключевых показателей эффективности профессиональной деятельности,  чел.</t>
  </si>
  <si>
    <t>Размещение на официальных сайтах органов государственной власти субъекта Российской Федерации информации о государственных программах субъектов Российской Федерации и фактических результатах их реализации, а также о соответствии целей и задач этих программ стратегии либо программе социально-экономического развития субъекта Российской Федерации</t>
  </si>
  <si>
    <t xml:space="preserve">Объем расходов бюджета, формируемый в рамках государственных программ субъектов Российской Федерации </t>
  </si>
  <si>
    <t>Раздел 5. Данные об утвержденных показателях бюджета субъекта Российской Федерации на 2018 год законом о бюджете на 2017 год и на плановый период 2018 и 2019 годов</t>
  </si>
  <si>
    <t>Первоначально утверждено законом о бюджете</t>
  </si>
  <si>
    <t>Последняя редакция закона о бюджете</t>
  </si>
  <si>
    <t>Расходы, утвержденные на первый год планового периода, тыс. рублей</t>
  </si>
  <si>
    <t>Безвозмездные поступления, планируемые к получению в первом году планового периода, тыс. рублей</t>
  </si>
  <si>
    <t>Раздел 6. Данные об утвержденных показателях бюджета субъекта Российской Федерации на 2018 год законом о бюджете на 2018 год и на плановый период 2019 и 2020 годов</t>
  </si>
  <si>
    <t>Нормативный правовой акт субъекта Российской Федерации, утверждающий на срок не менее трех лет перечень расходных обязательств муниципальных образований, в целях софинансирования которых предоставляются субсидии из бюджета субъекта Российской Федерации с установленными целевыми показателями результативности предоставления субсидий и их значениями</t>
  </si>
  <si>
    <t xml:space="preserve">Дефицит / профицит бюджета субъекта Российской Федерации </t>
  </si>
  <si>
    <t xml:space="preserve">Критерий выравнивания финансовых возможностей городских поселений (включая городские округа) по осуществлению органами местного самоуправления указанных муниципальных образований полномочий по решению вопросов местного значения (указать ед. измерения при наличии) </t>
  </si>
  <si>
    <t xml:space="preserve">Критерий выравнивания финансовых возможностей сельских поселений по осуществлению органами местного самоуправления указанных муниципальных образований полномочий по решению вопросов местного значения (указать ед. измерения при наличии) </t>
  </si>
  <si>
    <t xml:space="preserve">Критерий выравнивания финансовых возможностей внутригородских районов по осуществлению органами местного самоуправления указанных муниципальных образований полномочий по решению вопросов местного значения (указать ед. измерения при наличии) </t>
  </si>
  <si>
    <t xml:space="preserve">Критерий выравнивания расчетной бюджетной обеспеченности муниципальных районов (городских округов, городских округов с внутригородским делением) (указать ед. измерения при наличии) </t>
  </si>
  <si>
    <t>2.1 Объем субсидий муниципальным образованиям из бюджета субъекта Российской Федерации,  предоставленных за счет субсидий, иных межбюджетных трансфертов из федерального бюджета, а также средств Фонда содействия реформированию жилищно-коммунального хозяйства и Фонда развития моногородов</t>
  </si>
  <si>
    <t>всего запланировано*</t>
  </si>
  <si>
    <t>предоставлено в I квартале</t>
  </si>
  <si>
    <t>предоставлено во II квартале</t>
  </si>
  <si>
    <t>предоставлено в III квартале</t>
  </si>
  <si>
    <t>предоставлено в IV квартале</t>
  </si>
  <si>
    <t>всего предоставлено</t>
  </si>
  <si>
    <t>тыс. рублей</t>
  </si>
  <si>
    <t>Всего запланировано*</t>
  </si>
  <si>
    <t>Всего предоставлено</t>
  </si>
  <si>
    <t>к сведениям для оценки качества управления региональными финансами за 2017 год</t>
  </si>
  <si>
    <t xml:space="preserve">Информация 
о выполнении требования о не снижении размеров дотации на выравнивание бюджетной обеспеченности поселений (внутригородских районов) бюджету каждого городского, сельского поселения, внутригородского района, а также  не снижении размеров дотации на выравнивание бюджетной обеспеченности муниципальных районов (городских округов, городских округов с внутригородским делением) бюджету каждого муниципального района (городского округа, городского округа с внутригородским делением)  на 2018 год по сравнению с размером  указанной  дотации на 2018 год в бюджете субъекта Российской Федерации на 2017 год и на плановый период 2018 и 2019 годов (с учетом расчетного размера дотации, замененного дополнительным нормативом отчислений в бюджеты муниципальных образований от налога на доходы физических лиц)  </t>
  </si>
  <si>
    <t xml:space="preserve"> Размер дотации на выравнивание бюджетной обеспеченности муниципального образования  на 2018 год (из закона о бюджете на 2018 год и плановый период 2019 и 2020 г.)</t>
  </si>
  <si>
    <t xml:space="preserve"> Размер дотации на выравнивание бюджетной обеспеченности муниципального образования на 2018 год (из закона о бюджете на 2017 год и плановый период 2018 и 2019 г.)</t>
  </si>
  <si>
    <t>к сведениям для оценки качества управления 
региональными финансами за 2017 год</t>
  </si>
  <si>
    <t>Первоначально утвержденная сумма изменения остатков средств на счетах по учету средств бюджета субъекта Российской Федерации в отчетном финансовом году, тыс. руб.</t>
  </si>
  <si>
    <t>Фактическая сумма изменения остатков средств на счетах по учету средств бюджета субъекта Российской Федерации в отчетном финансовом году, тыс. руб.</t>
  </si>
  <si>
    <t>Объем расходов бюджета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 (за исключением расходов, произведенных за счет межбюджетных трансфертов из федерального бюджета), тыс. руб.</t>
  </si>
  <si>
    <t>Объем безвозмездных и безвозвратных перечислений из бюджета субъекта Российской Федерации государственным унитарным предприятиям, тыс. руб.</t>
  </si>
  <si>
    <t>Объем субсидий муниципальным образованиям из бюджета субъекта Российской Федерации,  предоставленных за счет субсидий, иных межбюджетных трансфертов из федерального бюджета, а также средств Фонда содействия реформированию жилищно-коммунального хозяйства и Фонда развития моногородов, тыс. руб.</t>
  </si>
  <si>
    <t>Объем иных межбюджетных трансфертов из федерального бюджета, предоставленных бюджету субъекта Российской Федерации для предоставления бюджетам муниципальных образований, в том числе по видам иных межбюджетных трансфертов, тыс. руб.:</t>
  </si>
  <si>
    <t>Объем целевых межбюджетных трансфертов местным бюджетам, тыс. руб.</t>
  </si>
  <si>
    <t>Объем межбюджетных трансфертов местным бюджетам, тыс. руб.</t>
  </si>
  <si>
    <t>Количество утвержденных законов о внесении изменений в закон о бюджете субъекта Российской Федерации на 2017 год и на плановый период 2018 и 2019 годов, шт.</t>
  </si>
  <si>
    <t>Объем просроченной кредиторской задолженности бюджетных и автономных учреждений субъекта Российской Федерации, тыс. руб.</t>
  </si>
  <si>
    <t>Объем зарезервированных бюджетных средств, в том числе средств резервного фонда субъекта Российской Федерации</t>
  </si>
  <si>
    <t>Количество законопроектов о внесении изменений в закон о бюджете субъекта Российской Федерации на 2017 год и на плановый период 2018 и 2019 годов, направленных в Минфин России с использованием системы межведоственного электронного документоборота, шт.</t>
  </si>
  <si>
    <t>Количество законопроектов о внесении изменений в закон о бюджете субъекта Российской Федерации на 2017 год и на плановый период 2018 и 2019 годов, направленных в Минфин России, шт.</t>
  </si>
  <si>
    <t>тыс. руб.</t>
  </si>
  <si>
    <t>Наименование субсидии муниципальным образованиям из бюджета субъекта Российской Федерации</t>
  </si>
  <si>
    <t>1</t>
  </si>
  <si>
    <t>2</t>
  </si>
  <si>
    <t>3</t>
  </si>
  <si>
    <t>4</t>
  </si>
  <si>
    <t>Всего запланировано, тыс. руб.*</t>
  </si>
  <si>
    <t>*Примечание: Информация должна быть указана по данным первоначально принятого  бюджета субъекта Российской Федерации на 2018 год и на плановый период 2019 и 2020 годов</t>
  </si>
  <si>
    <t>Количество государственных учреждений, выполнивших государственное задание на 100%, шт.</t>
  </si>
  <si>
    <t>Чеченская Республика</t>
  </si>
  <si>
    <t>Постановление Правительства Чеченской Республики от 15.11.2011 г. № 186 "Об оценке эффективности предоставленных и планируемых к предосталению налоговых льгот"</t>
  </si>
  <si>
    <t>http://apchr.ru/npa/govern_posts/2011/186.pdf</t>
  </si>
  <si>
    <t xml:space="preserve">Приказ Министерства финансов Чеченской Республики от 21.12.2017 года № 01.03.02/373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на содержание органов местного самоуправления Чеченской Республики" </t>
  </si>
  <si>
    <t>http://www.minfinchr.ru/Documents/%D0%9F%D1%80%D0%B8%D0%BA%D0%B0%D0%B7%20%D0%BE%20%D0%BD%D0%BE%D1%80%D0%BC%D0%B0%D1%82%D0%B8%D0%B2%D0%B0%D1%85%20%D1%84%D0%BE%D1%80%D0%BC%D0%B8%D1%80%D0%BE%D0%B2%D0%B0%D0%BD%D0%B8%D1%8F%20%D1%80%D0%B0%D1%81%D1%85%D0%BE%D0%B4%D0%BE%D0%B22017%20%D0%B3%D0%BE%D0%B4.pdf</t>
  </si>
  <si>
    <t>0.757</t>
  </si>
  <si>
    <t>-</t>
  </si>
  <si>
    <t xml:space="preserve">Грозный </t>
  </si>
  <si>
    <t>Итум-Калинский МР</t>
  </si>
  <si>
    <t>Шаройский МР</t>
  </si>
  <si>
    <t>Шатойский МР</t>
  </si>
  <si>
    <t>Гудермесский МР</t>
  </si>
  <si>
    <t xml:space="preserve">Наурский МР </t>
  </si>
  <si>
    <t>Аргун</t>
  </si>
  <si>
    <t>Ачхой-Мартановский МР</t>
  </si>
  <si>
    <t>Курчалойский МР</t>
  </si>
  <si>
    <t>Урус-Мартановский МР</t>
  </si>
  <si>
    <t>Грозненский МР</t>
  </si>
  <si>
    <t>Ножай-Юртовский МР</t>
  </si>
  <si>
    <t>Сунженский МР</t>
  </si>
  <si>
    <t>Веденский МР</t>
  </si>
  <si>
    <t>Шалинский МР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</si>
  <si>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</si>
  <si>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</si>
  <si>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</si>
  <si>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</si>
  <si>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</si>
  <si>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</si>
  <si>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</si>
  <si>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</si>
  <si>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</si>
  <si>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</si>
  <si>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</si>
  <si>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Сунженский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</si>
  <si>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</si>
  <si>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</si>
  <si>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</si>
  <si>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В соответствии с Заключением Минифина России к проекту закона Чеченской Республики "О республиканском бюджете на 2018 год и плановй период 2019 и 2020 годов" от 29.11.2018 г. № 06-02-12/94/82722 проектом закона Чеченской Республики "О внесении изменений в закон Чеченской Республики от 26 декабря 2017 г. № 54-РЗ "О республиканском бюджете на 2018 год и на плановый период 2019 и 2020 годов"  предусмотрено внесение изменений, устраняющих указанное отклонение</t>
  </si>
  <si>
    <t>Шатойский муниципальный район</t>
  </si>
  <si>
    <t>Шелковской муниципальный район</t>
  </si>
  <si>
    <t>Постановление Правительства ЧР от 28.12.2010 г. №243 "Об утверждении порядков оценки соответствия фактически предоставленных бюджетными и автономными учреждениями государственных услуг юридическим и физическим лицам утвержденным требованиям к их качеству, мониторинга и контроля за исполнением ими государственных заданий на предоставление государтсвенных услуг юридическим и физическим лицам, определения размера субсидии на финансовое обеспечение выполнения государственного задания на предоставление государтсвенных услуг юридическим и физическим лицам"</t>
  </si>
  <si>
    <t>http://www.minfinchr.ru/normativnaya-informatsiya-3/byudzhetnaya-reforma/realizatsiya-federalnogo-zakona-ot-08-05-2010-83-fz</t>
  </si>
  <si>
    <t>нет</t>
  </si>
  <si>
    <t>Постановление Правительства ЧР от 15.11.2011 г. № 179</t>
  </si>
  <si>
    <t>chechnya-gov.ru</t>
  </si>
  <si>
    <t xml:space="preserve">http://www.minzdravchr.ru/dokumenty/rasporyazhenie-pravitelstva-chechenskoj-respubliki-ot-13-dekabrya-2013-goda-400-r-o-merah-po-vnedreneiyu-nezavisimoj-sistemy-ocenki-kachestva-raboty-gosudarstvennyh-uchrezhdenij-chechenskoj-respubliki-okazyvayushhih-socialnye-uslugi
http://kpdo.ru/images/doc/norm/pri/54.PDF
http://mon95.ru/images/pr6462015.pdf
http://www.minzdravchr.ru/dokumenty/prikaz-ministerstva-zdravoohraneniya-chechenskoj-respubliki-ot-06022015-g-23-o-sozdanii-obshhestvennogo-soveta-pri-ministerstve-zdravoohraneniya-chechenskoj-respubliki
http://minsport-chr.ru/images/prikazi2016/prikaz31.15g.PDF
http://minsport-chr.ru/images/OBCHESTV/prikaz06.PDF
http://minsport-chr.ru/images/OBCHESTV/prikaz07.PDF
http://minsport-chr.ru/images/prikazi2016/prikaz38.15g.PDF
http://minsport-chr.ru/images/OBCHESTV/prikaz05.PDF   http://mtchr.ru/files/2014/05-168.pdf 
http://mtchr.ru/files/kaches/prikaz.docx
http://mtchr.ru/stat/Nezavisimaya-sistema-otsenki-kachestva-raboti-organizatsiy-okazivayushchih-sotsialnie-uslugi.html
http://kpdo.ru/documentssss/Prikaz/prikaz03.PDF
http://mtchr.ru/files/606/rasporejenie400.pdf                                   </t>
  </si>
  <si>
    <t xml:space="preserve">Постановление Правительства Чеченской Республики от 28.12.2010 года №221 "Об утверждении Положения о порядке формирования и ведения государственных информационных систем Чеченской Республики
«Реестр государственных и муниципальных услуг (функций)» и
«Портал государственных и муниципальных услуг (функций)»; Постановление Правительства ЧР от 29.12.2015 г. №269   </t>
  </si>
  <si>
    <t>http://mtischr.ru/images/stories/Documenty/postanovlenie_pravitelstva_221.pdf;
http://pgu.gov-chr.ru/services; chechnya-gov.ru</t>
  </si>
  <si>
    <t xml:space="preserve">Федеральный закон от 20 августа 2004 г. N 120-ФЗ
"О внесении изменений в Бюджетный кодекс Российской Федерации в части регулирования межбюджетных отношений"(44)
</t>
  </si>
  <si>
    <t>base.garant.ru</t>
  </si>
  <si>
    <t>Распоряжение Правительства Чеченской Республики
от 13 декабря 2013 г. N 400-р
"О мерах по внедрению независимой системы оценки качества работы государственных учреждений Чеченской Республики, оказывающих социальные услуги"; 
Приказ Комитета Правительства ЧР по дошкольному образованию от 02.09.2015 года №50а-од, "О независимой оценки качества образования";
 Приказ Министерства образования и науки Чеченской Республики ЧР  от 28.05.2015 года №646-п, "О независимой оценки качества образования"
Приказ Министерства здравоохранения Чеченской Республики от 06.02.2015 г. №23 "О создании Общественного совета при Министерстве здравоохранения Чеченской Республики";
Приказ Министерства здравоохранения Чеченской Республики от 30.12.2015 г. №323 г. Грозный "О внесении изменений в приказ Министерства здравоохранения Чеченской Республики от 06.02.2015 г. №23 г. Грозный"О создании Общественного совета при Министерстве здравоохранения Чеченской Республики";
Приказ Министерства Чеченской Республики по физической культуре и спорту от 01.04.2016 г. №31-ОП "Об утверждении Положения об Общественном совете при Министерстве Чеченской Республики по физической культуре и спорту";
Приказ Министерства Чеченской Республики по физической культуре и спорту от 30.01.2014 г. г. №06-ОП "Об образовании Общественного совета при Министерстве Чеченской Республики по физической культуре и спорту"
Приказ Министерства Чеченской Республики по физической культуре и спорту от 30.01.2014 г. г. №07-ОП  "  Об определении ответственного по организации независимой системы  качества работы государственных учреждений, подведомственных Министерству Чеченской Республики по физической культуре и спорту, оказывающих социальные услуги";
Приказ Министерства Чеченской Республики по физической культуре и спорту от 02.07.2015 г. № 38-ОП  "  Об определении оператора по проведению независимой оценки качества  работы организаций ГБУ "Стадион ручных игр" ;
Приказ Министерства Чеченской Республики по физической культуре и спорту от 30.01.2014 г. №05-ОП "Об утверждении Положения об Общественном совете при Министерстве Чеченской Республики по физической культуре и спорту";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Минфина РФ от 3 декабря 2010 г. N 552                                                                                                                                                                                      Приказ Министерства труда,занятости и социального развития  Чеченской Республики от 21.11.2014 г. № 01-01-05/168  " Об образовании общественного совета";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Министерства труда,занятости и социального развития  Чеченской Республики от 11.11.2013. г. №01-01-05/305 "Об организации работ по проведению независимиой оценки качества работы учреждений";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Комитета Чеченской Республики по дошкольному образованию  от 06.11.2014 №74-од "О порядке осуществления мониторинга и оценки качества управления региональными финансами" ;</t>
  </si>
  <si>
    <t>Постановление Правительства Чеченской Республики №228 от 08.12.11г."О порядке проведения мониторинга соблюдения муниципальными
образованиями требований бюджетного законодательства и оценки
качества управления бюджетным процессом"</t>
  </si>
  <si>
    <t>http://minfinchr.ru/files/%D0%9F%D0%9F%20%D0%A7%D0%A0%20%D0%BE%D1%82%2008.12.2011%20%E2%84%96%20228%20%D0%9F%D0%BE%D1%80%D1%8F%D0%B4%D0%BE%D0%BA%20%D0%BC%D0%BE%D0%BD%D0%B8%D1%82%D0%BE%D1%80%D0%B8%D0%BD%D0%B3%D0%B0%20%D1%81%D0%BE%D0%B1%D0%BB%D1%8E%D0%B4%D0%B5%D0%BD%D0%B8%D1%8F%20%D0%9C%D0%9E%20%D1%82%D1%80%D0%B5%D0%B1%D0%BE%D0%B2%D0%B0%D0%BD%D0%B8%D0%B9%20%D0%B1%D1%8E%D0%B4%D0%B6%D0%B5%D1%82%D0%BD%D0%BE%D0%B3%D0%BE%20%D0%B7%D0%B0%D0%BA%D0%BE%D0%BD%D0%BE%D0%B4%D0%B0%D1%82%D0%B5%D0%BB%D1%8C%D1%81%D1%82%D0%B2%D0%B0.pdf</t>
  </si>
  <si>
    <t>Постановление Правительства Чеченской Республики от 28.12.2010 года №247 "Об организации мониторинга качества финансового менеджмента, осуществляемого главными распорядителями средств бюджета Чеченской Республики";                                                                                                                                                                                                          Приказ Министерства финансов Чеченской Республики от 03.03.2014г. № 01-03-01/36/1 "Об утверждении методики проведения мониторинга качества финансового менеджмента, осуществляемого главными распорядители средств бюджета Чеченской Республики"</t>
  </si>
  <si>
    <t>http://www.minfinchr.ru/Documents/%D0%9F%D0%BE%D1%81%D1%82%D0%B0%D0%BD%D0%BE%D0%B2%D0%BB%D0%B5%D0%BD%D0%B8%D0%B5%20%D0%9F%D1%80%D0%B0%D0%B2%D0%B8%D1%82%D0%B5%D0%BB%D1%8C%D1%81%D1%82%D0%B2%D0%B0%20%D0%A7%D0%A0%20%D0%BE%D1%82%2028.12.2010%20%D0%B3.%20%E2%84%96247%20.pdf;
http://www.minfinchr.ru/Documents/%D0%9F%D1%80%D0%B8%D0%BA%D0%B0%D0%B7%20%D0%BF%D0%BE%20%D0%9A%D0%A4%D0%9C.pdf</t>
  </si>
  <si>
    <t>http://pgu.gov-chr.ru/</t>
  </si>
  <si>
    <t>http://www.minfinchr.ru/Documents/%D0%97%D0%B0%D0%BA%D0%BE%D0%BD%20%D0%BE%20%D1%80%D0%B5%D1%81%D0%BF%D1%83%D0%B1%D0%BB.%20%D0%B1%D1%8E%D0%B4%D0%B6%D0%B5%D1%82%D0%B5%E2%84%963-%D1%80%D0%B7.pdf;
http://www.minfinchr.ru/Documents/%D0%9E%D1%82%D1%87%D0%B5%D1%82%20%D0%B7%D0%B0%20%D0%B4%D0%B5%D0%BA%D0%B0%D0%B1%D1%80%D1%8C%202017.docx</t>
  </si>
  <si>
    <t>http://www.minfinchr.ru/Documents/%D0%B7%D0%B0%201%D0%BA%D0%B2.%202017%D0%B3.rar;
http://www.minfinchr.ru/Documents/%D0%BE%D1%82%D1%87%D0%B5%D1%82_%D0%BF%D0%BE_%D0%BE%D0%B1%D0%B5%D1%81%D0%BF%D0%B5%D1%87%D0%B5%D0%BD%D0%B8%D1%8E_%D0%B3%D0%BE%D1%81%D0%BF%D1%80%D0%BE%D0%B3%D1%80%D0%B0%D0%BC%D0%BC%D1%8B_%D1%84%D0%B8%D0%BD%D0%B0%D0%BD%D1%81%D0%BE%D0%B2%D0%BE%D0%B9_%D1%83%D1%81%D1%82%D0%BE%D0%B9.zip;
http://www.minfinchr.ru/Documents/%D0%BE%D1%82%D1%87%D0%B5%D1%82_%D0%BF%D0%BE_%D0%BE%D0%B1%D0%B5%D1%81%D0%BF%D0%B5%D1%87%D0%B5%D0%BD%D0%B8%D1%8E_%D0%B3%D0%BE%D1%81%D0%BF%D1%80%D0%BE%D0%B3%D1%80%D0%B0%D0%BC%D0%BC%D1%8B_%D1%84%D0%B8%D0%BD%D0%B0%D0%BD%D1%81%D0%BE%D0%B2%D0%BE%D0%B9_%D1%83%D1%81%D1%82%D0%BE%D0%B91.rar;
http://www.minfinchr.ru/Documents/%D0%BE%D1%82%D1%87%D0%B5%D1%82%20%D0%BE%20%D0%93%D0%9F%20%D0%B7%D0%B0%202017%D0%B3.%20-1.rar</t>
  </si>
  <si>
    <t>http://www.minfinchr.ru/Documents/428-%D1%84%20%D0%B7%D0%B0%20%D1%8F%D0%BD%D0%B2%D0%B0%D1%80%D1%8C%202017.xlsx;
http://www.minfinchr.ru/Documents/%D0%9E%D1%81%D0%BD%D0%BE%D0%B2%D0%BD%D0%BE%D0%B9%20%D0%B1%D0%BB%D0%B0%D0%BD%D0%BA%20%D1%84%D0%BE%D1%80%D0%BC%D1%8B%20428%2001.03.2017.xlsx;
http://www.minfinchr.ru/Documents/428_01.04.2017.xlsx;
http://www.minfinchr.ru/Documents/428%20%D0%BD%D0%B0%2001.05.2017.xlsx;
http://www.minfinchr.ru/Documents/428%20%D0%BD%D0%B0%2001.06.2017%20%D0%B3.xlsx;
http://www.minfinchr.ru/Documents/%D0%9E%D1%81%D0%BD%D0%BE%D0%B2%D0%BD%D0%BE%D0%B9_%D0%B1%D0%BB%D0%B0%D0%BD%D0%BA_%D1%84%D0%BE%D1%80%D0%BC%D1%8B_428_%D0%BD%D0%B0_01.07.2017%D0%B3.xlsx;
http://www.minfinchr.ru/Documents/%D0%9E%D1%81%D0%BD%D0%BE%D0%B2%D0%BD%D0%BE%D0%B9%20%D0%B1%D0%BB%D0%B0%D0%BD%D0%BA%20%D1%84%D0%BE%D1%80%D0%BC%D1%8B%20428%20%D0%BD%D0%B0%2001.08.2017%D0%B3.xlsx;
http://www.minfinchr.ru/Documents/%D1%84%D0%BE%D1%80%D0%BC%D1%8B%20428%2001.09.2017.xlsx;
http://www.minfinchr.ru/Documents/%D0%9E%D1%81%D0%BD%D0%BE%D0%B2%D0%BD%D0%BE%D0%B9_%D0%B1%D0%BB%D0%B0%D0%BD%D0%BA_%D1%84%D0%BE%D1%80%D0%BC%D1%8B_428_%D0%BD%D0%B0_01102017.xlsx;
http://www.minfinchr.ru/Documents/%D0%BE%D1%82%D1%87%D0%B5%D1%82%20428%20%D0%BD%D0%B0%2001.11.2017%20-%20%D0%BA%D0%BE%D0%BF%D0%B8%D1%8F.xlsx;
http://www.minfinchr.ru/Documents/%D0%9E%D1%81%D0%BD%D0%BE%D0%B2%D0%BD%D0%BE%D0%B9%20%D0%B1%D0%BB%D0%B0%D0%BD%D0%BA%20%D1%84%D0%BE%D1%80%D0%BC%D1%8B%20428%20%D0%BD%D0%B0%2001.12.2017%20-%20%D0%BA%D0%BE%D0%BF%D0%B8%D1%8F.xlsx;
http://www.minfinchr.ru/Documents/%D0%9E%D1%81%D0%BD%D0%BE%D0%B2%D0%BD%D0%BE%D0%B9%20%D0%B1%D0%BB%D0%B0%D0%BD%D0%BA%20%D1%84%D0%BE%D1%80%D0%BC%D1%8B%20428%20%D0%BD%D0%B0%201%20%D1%8F%D0%BD%D0%B2%D0%B0%D1%80%D1%8F%202018%20%D0%B3.xlsx</t>
  </si>
  <si>
    <t>http://www.minfinchr.ru/normativnaya-informatsiya-3/proekty-zakonodatelnykh-i-inykh-normativnykh-pravovykh-aktov/antikorruptsionnaya-ekspertiza-proektov-dokumentov</t>
  </si>
  <si>
    <t>http://forcitizens.ru/</t>
  </si>
  <si>
    <t>http://forcitizens.ru/files/167/%D0%9C%D0%B0%D1%82%D0%B5%D1%80%D0%B8%D0%B0%D0%BB%D1%8B%20%D0%BA%20%D0%BF%D1%80%D0%BE%D0%B5%D0%BA%D1%82%D1%83%20%D0%B7%D0%B0%D0%BA%D0%BE%D0%BD%D0%B0%20%D0%BE%20%D1%80%D0%B5%D1%81%D0%BF%D1%83%D0%B1%D0%BB%D0%B8%D0%BA%D0%B0%D0%BD%D1%81%D0%BA%D0%BE%D0%BC%20%D0%B1%D1%8E%D0%B4%D0%B6%D0%B5%D1%82%D0%B5%20%D0%BD%D0%B0%202018%20%D0%B3%D0%BE%D0%B4%20%D0%B8%20%D0%BF%D0%BB%D0%B0%D0%BD%D0%BE%D0%B2%D1%8B%D0%B9%20%D0%BF%D0%B5%D1%80%D0%B8%D0%BE%D0%B4%202019%20%D0%B8%202020%20%D0%B3%D0%BE%D0%B4%D0%BE%D0%B2.rar</t>
  </si>
  <si>
    <t>Поддержка государственных программ субъектов Российской Федерации и муниципальных программ формирования современной городской среды  11902R55550</t>
  </si>
  <si>
    <t>Поддержка обустройства мест массового отдыха населения (городских парков)"11901R5600</t>
  </si>
  <si>
    <t xml:space="preserve"> Мероприятия подпрограммы "Обеспечение жильем молодых семей"11101R02000</t>
  </si>
  <si>
    <t>Субсидия на поддержку отрасли культуры 06103R5190</t>
  </si>
  <si>
    <t>2.1.5.</t>
  </si>
  <si>
    <t>Премирование муниципальных образований победителей Всероссийского конкурса "Лучшая муниципальная практика" за счет средств резервного фонда Правительства Российской Федерации</t>
  </si>
  <si>
    <t>2.1.6.</t>
  </si>
  <si>
    <t>Реализация мероприятий по обеспечению развития и укрепления материально-технической базы муниципальных домов культуры 06103R5580</t>
  </si>
  <si>
    <t>2.1.7.</t>
  </si>
  <si>
    <t>Реализация мероприятий федеральной целевой программы "Устойчивое развитие сельских территорий" 06105R0180</t>
  </si>
  <si>
    <t>Реализация мероприятия по расширению функциональных возможностей Единой системы управления бюджетным процессом Чеченской Республики, в части автоматизации процессов планирования и проведения закупок товаров, работ, услуг, автоматизации контроля в сфере закупок в соответствии с требованиями части 5 статьи 99 Федерального закона от 05.04.2013 г. № 44-ФЗ  «О контрактной системе в сфере закупок товаров, работ, услуг для обеспечения государственных и муниципальных нужд», направленных на реализацию принципов контрактной системы в сфере закупок товаров, работ, услуг для обеспечения государственных и муниципальных нужд Чеченской Республики путем внедрения Региональной (муниципальной) информационной системы в сфере закупок Чеченской Республики с достижением информационного взаимодействия с Единой информационной системой в сфере закупок, в целях обеспечения контроля при планировании, осуществлении закупок, исполнения контрактов (договоров), а также контроля целевого использования бюджетных средств и средств из внебюджетных источников финансирования, а также использование юридически значимого защищённого документооборота с использованием электронной подписи.</t>
  </si>
  <si>
    <t>http://www.minfinchr.ru/press-sluzhba-3/arkhiv-novostej/70-arkhiv-novostej/842-o-provedenii-obuchajushhih-meroprijatij</t>
  </si>
  <si>
    <t xml:space="preserve">Субсидия на реализацию мероприятий по комплексному обустройству населенных пунктов, расположенных в сельской местности, объектами социальной и инженерной инфраструктуры населенных пунктов, расположенных в сельской местности, в том числе
по развитию сети учреждений культурно-досугового типа </t>
  </si>
  <si>
    <t>Правила предоставления и распределения субсидий из федерального бюджета бюджетам субъектов Российской Федерации на комплексное обустройство объектами социальной и
инженерной инфраструктуры населенных пунктов, расположенных в сельской местности, на строительство и реконструкцию автомобильных дорог, утвержденные постановлением Правительства Российской Федерации от 15 июня 2013 г. № 598 "О
федеральной целевой программе "Устойчивое развитие сельских территорий на 2014-2017 годы и на период до 2020 года"</t>
  </si>
  <si>
    <t>https://programs.gov.ru/Portal/programs/passport/27</t>
  </si>
  <si>
    <t>Субсидии на укрепление
материально-технической базы и
оснащение оборудованием
детских школ искусств в рамках поддержки отрасли культуры</t>
  </si>
  <si>
    <t>Правила предоставления и распределения субсидии из
федерального бюджета бюджетам субъектов Российской Федерации на поддержку отрасли культуры, утвержденные постановлением Правительства Российской Федерации от 15 апреля 2014 г. № 317 "Об утверждении государственной программы Российской Федерации "Развитие культуры и туризма" на 2013-2020 годы"; Порядок определения получателей субсидии федерального бюджета на укрепление материально-технической базы и оснащение оборудованием детских школ искусств, утвержденный приказом Министерства культуры Чеченской Республики от 14.04.2017 г. № 24-ос</t>
  </si>
  <si>
    <t xml:space="preserve"> http://mk-chr.ru/ministerstvo/ofitsialnye-dokumenty</t>
  </si>
  <si>
    <t xml:space="preserve">Субсидия на государственную
поддержку лучших работников
муниципальных учреждений культуры, находящихся на
территории сельских поселений в рамках поддержки отрасли культуры </t>
  </si>
  <si>
    <t>Правила предоставления и распределения субсидии из
федерального бюджета бюджетам субъектов Российской Федерации на поддержку отрасли культуры, утвержденные постановлением Правительства Российской Федерации от 15 апреля 2014 г. № 317 "Об утверждении государственной программы Российской Федерации "Развитие культуры и туризма" на 2013-2020 годы"; Порядок отбора получателей субсидии из федерального бюджета на оказание государственной поддержки муниципальным учреждениям культуры и лучшим работникам муниципальных учреждений культуры, находящихся на территории сельских поселений, утвержденным приказом Министерства культуры Чеченской Республики от 14.04.2017 г. № 23-ос</t>
  </si>
  <si>
    <t>http://mk-chr.ru/ministerstvo/ofitsialnye-dokumenty</t>
  </si>
  <si>
    <t xml:space="preserve">Субсидия на государственную
поддержку муниципальных
учреждений культуры, находящихся на территории сельских поселений в рамках поддержки отрасли культуры </t>
  </si>
  <si>
    <t>Правила предоставления и распределения субсидии из
федерального бюджета бюджетам субъектов Российской Федерации на поддержку отрасли культуры, утвержденные постановлением Правительства Российской Федерации от 15 апреля 2014 г. № 317 "Об утверждении государственной программы Российской Федерации "Развитие культуры и туризма" на 2013-2020 годы"; Порядок отбора получателей субсидии из федерального бюджета на оказание государственной поддержки муниципальным учреждениям культуры и лучшим работникам муниципальных учреждений культуры, находящихся на территории сельских поселений, утвержденный приказом Министерства культуры Чеченской Республики от 14.04.2017 г. № 23-ос</t>
  </si>
  <si>
    <t>Субсидия на обеспечение развития и укрепления материально-технической базы муниципальных домов культуры</t>
  </si>
  <si>
    <t>Правила предоставления и распределения субсидии субъектам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человек, приведенные в приложении № 7 к государственной программе Российской Федерации «Развитие культуры и туризма» на 2013-2020 годы, утвержденной постановлением Правительства Российской Федерации от 15.04.2014 г. № 317; Порядок отбора получателей субсидии федерального бюджета на обеспечение развития и укрепления материально-технической базы муниципальных домов
культуры, утвержденный приказом Министерства культуры Чеченской Республики от 14.04.2017 г. № 22-ос</t>
  </si>
  <si>
    <t>5</t>
  </si>
  <si>
    <t>Предоставление молодым семьям социальных выплат на приобретение (строительство) жилья</t>
  </si>
  <si>
    <t>Постановление Правительства Российской Федерации от 30.12.2017 г. № 1710</t>
  </si>
  <si>
    <t>http://publication.pravo.gov.ru/Document/GetFile/0001201712310066?type=pdf</t>
  </si>
  <si>
    <t>Социальная выплата гражданам, проживающим в оползневой зоне на территории Чеченской Республики</t>
  </si>
  <si>
    <t>Правительства
Чеченской Республики от 30 марта 2015 года № 73</t>
  </si>
  <si>
    <t>https://apchr.ru/engine/download.php?id=2531</t>
  </si>
  <si>
    <t>Предоставление субсидии на реализацию приоритетного проекта формирование современной городской среды на 2018 год</t>
  </si>
  <si>
    <t>Постановление ПравительстваЧеченской Республики  от 05.09.2017 г. № 202</t>
  </si>
  <si>
    <t>http://msgkhchr.ru/doc/HPA/PPCHR/2017/PPCHR_05.09.2017_202.pdf</t>
  </si>
  <si>
    <t>6</t>
  </si>
  <si>
    <t>7</t>
  </si>
  <si>
    <t>8</t>
  </si>
  <si>
    <t>Телефон   62-79-64</t>
  </si>
  <si>
    <t>Заместитель Председателя Правительства Чеченской Республики-министр финансов Чеченской Республики    ____________________________С.Х. Тагаев</t>
  </si>
  <si>
    <t>Исполнитель ____________________________Р.Ж. Гулуева</t>
  </si>
  <si>
    <t xml:space="preserve">Заместитель Председателя Правительства Чеченской Республики-министр финансов Чеченской Республики </t>
  </si>
  <si>
    <t xml:space="preserve">   __________________С.Х. Тагаев</t>
  </si>
  <si>
    <t>Исполнитель ____________________Р.Ж. Гулуева</t>
  </si>
  <si>
    <t>Исполнитель ___________________Р.Ж. Гулуева</t>
  </si>
  <si>
    <t>Исполнитель _________________Р.Ж. Гулуева</t>
  </si>
  <si>
    <t>Объем межбюджетных трансфертов местным бюджетам,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</si>
</sst>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#,##0.0"/>
    <numFmt numFmtId="166" formatCode="#,##0.0_ ;[Red]\-#,##0.0\ "/>
    <numFmt numFmtId="167" formatCode="0.0"/>
  </numFmts>
  <fonts count="29" x14ac:knownFonts="1">
    <font>
      <sz val="10"/>
      <name val="Arial Cyr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trike/>
      <sz val="12"/>
      <name val="Times New Roman Cyr"/>
      <family val="1"/>
      <charset val="204"/>
    </font>
    <font>
      <strike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trike/>
      <sz val="11"/>
      <name val="Times New Roman"/>
      <family val="1"/>
      <charset val="204"/>
    </font>
    <font>
      <b/>
      <sz val="11"/>
      <color theme="6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u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0" fontId="2" fillId="0" borderId="1" xfId="0" applyFont="1" applyBorder="1" applyAlignment="1">
      <alignment horizontal="justify" vertical="top" wrapText="1"/>
    </xf>
    <xf numFmtId="1" fontId="2" fillId="0" borderId="1" xfId="0" applyNumberFormat="1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left" vertical="justify"/>
    </xf>
    <xf numFmtId="1" fontId="2" fillId="0" borderId="1" xfId="0" quotePrefix="1" applyNumberFormat="1" applyFont="1" applyFill="1" applyBorder="1" applyAlignment="1">
      <alignment horizontal="left" vertical="justify"/>
    </xf>
    <xf numFmtId="0" fontId="2" fillId="0" borderId="0" xfId="0" applyFont="1" applyBorder="1" applyAlignment="1">
      <alignment horizontal="justify" vertical="top"/>
    </xf>
    <xf numFmtId="4" fontId="5" fillId="0" borderId="0" xfId="0" applyNumberFormat="1" applyFont="1" applyFill="1" applyBorder="1" applyAlignment="1"/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justify" vertical="top" wrapText="1"/>
    </xf>
    <xf numFmtId="49" fontId="2" fillId="0" borderId="1" xfId="0" quotePrefix="1" applyNumberFormat="1" applyFont="1" applyFill="1" applyBorder="1" applyAlignment="1">
      <alignment horizontal="left" vertical="justify"/>
    </xf>
    <xf numFmtId="0" fontId="10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justify" vertical="top"/>
    </xf>
    <xf numFmtId="0" fontId="12" fillId="0" borderId="0" xfId="0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justify" wrapText="1"/>
    </xf>
    <xf numFmtId="0" fontId="12" fillId="0" borderId="1" xfId="0" applyFont="1" applyBorder="1"/>
    <xf numFmtId="0" fontId="10" fillId="0" borderId="0" xfId="0" applyFont="1" applyFill="1" applyBorder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2" fillId="0" borderId="0" xfId="0" quotePrefix="1" applyNumberFormat="1" applyFont="1" applyFill="1" applyBorder="1" applyAlignment="1">
      <alignment horizontal="left" vertical="justify"/>
    </xf>
    <xf numFmtId="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4" fontId="18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wrapText="1"/>
    </xf>
    <xf numFmtId="165" fontId="12" fillId="3" borderId="1" xfId="0" applyNumberFormat="1" applyFont="1" applyFill="1" applyBorder="1" applyAlignment="1">
      <alignment horizontal="right" wrapText="1"/>
    </xf>
    <xf numFmtId="165" fontId="12" fillId="3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/>
    </xf>
    <xf numFmtId="166" fontId="12" fillId="3" borderId="1" xfId="0" applyNumberFormat="1" applyFont="1" applyFill="1" applyBorder="1" applyAlignment="1">
      <alignment vertical="center"/>
    </xf>
    <xf numFmtId="0" fontId="22" fillId="3" borderId="1" xfId="0" applyNumberFormat="1" applyFont="1" applyFill="1" applyBorder="1" applyAlignment="1">
      <alignment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165" fontId="23" fillId="0" borderId="1" xfId="0" applyNumberFormat="1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165" fontId="23" fillId="0" borderId="0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justify" vertical="top"/>
    </xf>
    <xf numFmtId="4" fontId="20" fillId="0" borderId="1" xfId="0" applyNumberFormat="1" applyFont="1" applyFill="1" applyBorder="1"/>
    <xf numFmtId="4" fontId="20" fillId="0" borderId="1" xfId="0" applyNumberFormat="1" applyFont="1" applyFill="1" applyBorder="1" applyAlignment="1">
      <alignment horizontal="justify" vertical="top"/>
    </xf>
    <xf numFmtId="4" fontId="20" fillId="0" borderId="1" xfId="0" applyNumberFormat="1" applyFont="1" applyFill="1" applyBorder="1" applyAlignment="1">
      <alignment horizontal="right"/>
    </xf>
    <xf numFmtId="4" fontId="26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center" vertical="center" wrapText="1"/>
    </xf>
    <xf numFmtId="0" fontId="19" fillId="0" borderId="1" xfId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165" fontId="28" fillId="0" borderId="1" xfId="2" applyNumberFormat="1" applyFont="1" applyBorder="1" applyAlignment="1">
      <alignment horizontal="center" vertical="center"/>
    </xf>
    <xf numFmtId="165" fontId="28" fillId="0" borderId="1" xfId="2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justify" vertical="top" wrapText="1"/>
    </xf>
    <xf numFmtId="4" fontId="20" fillId="0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Border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" fillId="0" borderId="5" xfId="0" applyFont="1" applyFill="1" applyBorder="1"/>
    <xf numFmtId="1" fontId="2" fillId="0" borderId="7" xfId="0" applyNumberFormat="1" applyFont="1" applyFill="1" applyBorder="1" applyAlignment="1">
      <alignment horizontal="left" vertical="justify"/>
    </xf>
    <xf numFmtId="4" fontId="5" fillId="0" borderId="8" xfId="0" applyNumberFormat="1" applyFont="1" applyFill="1" applyBorder="1" applyAlignment="1"/>
    <xf numFmtId="1" fontId="2" fillId="0" borderId="7" xfId="0" applyNumberFormat="1" applyFont="1" applyFill="1" applyBorder="1" applyAlignment="1">
      <alignment horizontal="right" vertical="justify"/>
    </xf>
    <xf numFmtId="0" fontId="2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justify"/>
    </xf>
    <xf numFmtId="0" fontId="2" fillId="0" borderId="8" xfId="0" applyFont="1" applyFill="1" applyBorder="1"/>
    <xf numFmtId="0" fontId="19" fillId="0" borderId="1" xfId="1" applyFill="1" applyBorder="1" applyAlignment="1">
      <alignment horizontal="center" vertical="center" wrapText="1"/>
    </xf>
    <xf numFmtId="0" fontId="19" fillId="0" borderId="1" xfId="1" applyFill="1" applyBorder="1" applyAlignment="1">
      <alignment vertical="center" wrapText="1"/>
    </xf>
    <xf numFmtId="0" fontId="25" fillId="0" borderId="1" xfId="0" applyFont="1" applyFill="1" applyBorder="1" applyAlignment="1">
      <alignment vertical="top" wrapText="1"/>
    </xf>
    <xf numFmtId="0" fontId="24" fillId="0" borderId="8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left" vertical="justify"/>
    </xf>
    <xf numFmtId="4" fontId="2" fillId="0" borderId="8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0" fillId="0" borderId="4" xfId="0" applyNumberFormat="1" applyFont="1" applyFill="1" applyBorder="1" applyAlignment="1">
      <alignment horizontal="center"/>
    </xf>
    <xf numFmtId="4" fontId="20" fillId="0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justify" vertical="top"/>
    </xf>
    <xf numFmtId="0" fontId="11" fillId="0" borderId="8" xfId="0" applyFont="1" applyFill="1" applyBorder="1" applyAlignment="1">
      <alignment horizontal="justify" vertical="top"/>
    </xf>
    <xf numFmtId="3" fontId="20" fillId="0" borderId="1" xfId="0" applyNumberFormat="1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5" xfId="0" applyNumberFormat="1" applyFont="1" applyFill="1" applyBorder="1" applyAlignment="1">
      <alignment horizontal="center"/>
    </xf>
    <xf numFmtId="4" fontId="20" fillId="0" borderId="4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/>
    <xf numFmtId="4" fontId="20" fillId="0" borderId="1" xfId="0" applyNumberFormat="1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quotePrefix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minfinchr.ru/normativnaya-informatsiya-3/byudzhetnaya-reforma/realizatsiya-federalnogo-zakona-ot-08-05-2010-83-f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infinchr.ru/normativnaya-informatsiya-3/byudzhetnaya-reforma/realizatsiya-federalnogo-zakona-ot-08-05-2010-83-fz" TargetMode="External"/><Relationship Id="rId1" Type="http://schemas.openxmlformats.org/officeDocument/2006/relationships/hyperlink" Target="http://apchr.ru/npa/govern_posts/2011/18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yandex.ru/clck/jsredir?bu=uniq15229973757286823560&amp;from=yandex.ru%3Bsearch%2F%3Bweb%3B%3B&amp;text=&amp;etext=1749.jnbwErflabbunKxAn1_PMdofiK1ifX0kOdsbkdOroRz_Rb90tUPT1nHQK9YuJMhAy_KjefyRiVsZ9iAbhJb62rJXCCzXcm8m6AQmVBW__axso6gC-B5F-h2JxqM4uMMMjO4wIH2qqXwajtg12TmHKZXbpTw81ucDFWYmNU5vgfYqMwJBLApPb3Z33oZV1woiTnV5GLiXhZVRRNwHNWwnWHwVhReLAU3jcR7C_W2wFelGtRJJSjWbV846NarhxYYCDawhEziPN5PCvIOCahGcEwJd-GFm2h6w-GEfhC1OTpyHivs8zIfwlvZnlN4N9cKzFxAUiowdcD5Y-fwwNbxgWDSpDiCnvrixFceliKRMxXFc-i2VvH_AsYXhpYI4y2PFdh45Flz354HrUb3rflChIQ.f36c7239f3e419d96f4a3281e723b24d8719c240&amp;uuid=&amp;state=PEtFfuTeVD4jaxywoSUvtB2i7c0_vxGd2E9eR729KuIQGpPxcKWQSHSdfi63Is_-FTQakDLX4CmqRemu2IM4uWqJUR8toKti&amp;&amp;cst=AiuY0DBWFJ5Hyx_fyvalFDCyiSoidKR8N4iKFykacopqR-LJVgy6eKVYX9gWm-nOxnR0jDByKKOdvbNABXAxxlWY4t12gXH_BjlS1S0xqylOsNdvrOWuOHt9qWLWn_HWSBORmeZ2KvdbOa4zmwcod3K_oDBBj0E9bIRvFZl3NjF0IT8KOQrs9PVUc-ig74JB7j_Kv4DsaZ9o6eaot3RrpmBYVIrglf8V-bIsznTQyymaYFffSfvrVQjVQXdCA09ZtEzc6npiqOUxT0Cpbo1Noy6YogC7Yg0PevWCq7UF7KWQlYINf70sIPqbqk-VGXWx1Vg7yzvAgOIPO17hXZ7uHNPKO71ZYE6GLNV1PxWFzYpMUcZvTJqPIvKz36b0_HcHThDddmVaxPJioIoMRcFvQbERZFL2GMOyabl2ORtyuUOGY8uOI6V8QVzk6k9nIWTF5AR7pghOo00_IRu9nIEj_nbI-KnFmjS5JXv1Yc7jUDuTcbJcBZ84-zSkZjDXfPRF1CPFhcxM9mpZZ8-unDWPXYGJwlb8khiL6Jpd0kyCHUL0ueYa-nAWDT-JxOAM0mdMkrNOR5jBGHXoAvGmMVXRGS8BAQaXkNNuaLBd0eeKwEowz4eT4kopdCF3mG3vkoBfq1dDx-pCXh6xpDFthd7x4UCvZb15XzQaXE0bhNQ5g811l9TOB5EMQm-zt2QyW2ojxe-iU3Wt8rMthoc37ag_LltdOg8pLSMPimIGgZUvigQUuRfvtBeQ8DrAf_uCElhqMhhRml8Ex0WGoIIl8Z69nmPLPYNfQ0EdNq_Lv851757e61ukESir0a6NsJTDbjq8v1mjP-Qpt26442gnG3biCJbElB_tObHvYvk72arzPz1OutMklCrEwJR80Id_1ItTe2pM42yjkidwKFq97tU2SF5s0UxHgIwaDpRtKL2onpo,&amp;data=UlNrNmk5WktYejR0eWJFYk1LdmtxaEhOSDNtZ0gtX25fT3FFamtyaEZqZFYyWjg4ckphdHpZb2xUN1lDc1pfQVFqUlU0WDB6SE9ET083S3JROWpCdVItNkFISXlQTU1E&amp;sign=c71108be2fc480660cde76ce0ea48faa&amp;keyno=0&amp;b64e=2&amp;ref=orjY4mGPRjk5boDnW0uvlrrd71vZw9kpjly_ySFdX80,&amp;l10n=ru&amp;cts=1523014391215&amp;mc=4.7724803881016635" TargetMode="External"/><Relationship Id="rId4" Type="http://schemas.openxmlformats.org/officeDocument/2006/relationships/hyperlink" Target="http://yandex.ru/clck/jsredir?bu=uniq15229990797902846392&amp;from=yandex.ru%3Bsearch%2F%3Bweb%3B%3B&amp;text=&amp;etext=1749.2HqRQ-DR86Zbf42bCPpbom5K3foZebqEQDKUJe5Og1s61VePP0gf52R0Ca0NXM3RfitmCoY4g6DXYa8GGTym0AM-kU4fX8wG_A734xMk-aq_r-CXHvOqAuCihc8sezxbpyX7mt_pc7e8hNXIPBnPj-jDsR1BbrtYOBWaNMiDNpC7OBdkGKDCTFJCEQFISVqp.7bb177351578fa45ae98ef9a728cfd62e61c1065&amp;uuid=&amp;state=PEtFfuTeVD4jaxywoSUvtB2i7c0_vxGd2E9eR729KuIQGpPxcKWQSHSdfi63Is_-FTQakDLX4Cm898924SG_gw3_Ej3CZklP&amp;&amp;cst=AiuY0DBWFJ5Hyx_fyvalFDCyiSoidKR8N4iKFykacopqR-LJVgy6eKVYX9gWm-nOxnR0jDByKKOdvbNABXAxxlWY4t12gXH_BjlS1S0xqylOsNdvrOWuOHt9qWLWn_HWSBORmeZ2KvdbOa4zmwcod3K_oDBBj0E9bIRvFZl3NjF0IT8KOQrs9PVUc-ig74JB7j_Kv4DsaZ9o6eaot3RrpmBYVIrglf8V-bIsznTQyymaYFffSfvrVQjVQXdCA09ZtEzc6npiqOUxT0Cpbo1Noy6YogC7Yg0PevWCq7UF7KWQlYINf70sIPqbqk-VGXWx1Vg7yzvAgOIPO17hXZ7uHNPKO71ZYE6GLNV1PxWFzYr80jdL0FFEXH15_QnZm9cdnJ4NJ5t4X6kN2fr8bq4znncJxYq1o5yMlGp3jyL0ZAw6sMzUebHtXd0qrajvxVnSlq-wbniOsfiJxLd6zEnTLDv_gDjBMbkH5ow3-MS9vbBFUlJAgBRCR1rOKTVKr2hucSOjevRAbazds-G7tsQzyTPEiAnOC6AplHOxYzIVr_NhcdKvFN8O-Rcbmr5WkYR_aKWkUmMtMADv1_tCh74w5v0ubRy1tJg5J4KGf3jrSmmqvXWTAWi945JshxKQGGXedQi8PTceQSUBAdndhf4LmBncDk3MBTGSEIY8omJY6KXQv7ZZFl3VlVw93yoqemG4SW491jgQUvvMM02pSZZ7W9-lvAhtjEjqlyxI7JIqWtwac5Ak8VX7hErds119q_k1giuZCcfkpSmPF8Qfmm3SjKdj2S4I1BYt7aM6AswxcVZfaKi2mEaZFCn4UOc8iCb8ACTAG5lGGw2ejLt4NEw6qQnQeMTzXji_gJFeC-MbTqLz0XDwwTY-eL8b_5HHq06kfwSDz7hwbUORg_ddbypp76HKTFrs10osGmM05jbvcqreSG2bjKfARw,,&amp;data=UlNrNmk5WktYejR0eWJFYk1LdmtxdHJIdlRDS0t4Umd4T3ZJSUYzSFYxYTJ1RFJic0w5NWFIck82NDFuQW1IbW9aWXVjbThBSDVvMWYza3Q4dmZKa2VYU3Y5LTZXY1JiOHBicTVqWlBjNUks&amp;sign=3e9b82e20a8414560cef8d068630ba77&amp;keyno=0&amp;b64e=2&amp;ref=orjY4mGPRjk5boDnW0uvlrrd71vZw9kpjly_ySFdX80,&amp;l10n=ru&amp;cts=1523014171074&amp;mc=4.13433611319445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mk-chr.ru/ministerstvo/ofitsialnye-dokumenty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mk-chr.ru/ministerstvo/ofitsialnye-dokumenty" TargetMode="External"/><Relationship Id="rId1" Type="http://schemas.openxmlformats.org/officeDocument/2006/relationships/hyperlink" Target="https://programs.gov.ru/Portal/programs/passport/27" TargetMode="External"/><Relationship Id="rId6" Type="http://schemas.openxmlformats.org/officeDocument/2006/relationships/hyperlink" Target="https://apchr.ru/engine/download.php?id=2531" TargetMode="External"/><Relationship Id="rId5" Type="http://schemas.openxmlformats.org/officeDocument/2006/relationships/hyperlink" Target="http://publication.pravo.gov.ru/Document/GetFile/0001201712310066?type=pdf" TargetMode="External"/><Relationship Id="rId4" Type="http://schemas.openxmlformats.org/officeDocument/2006/relationships/hyperlink" Target="http://mk-chr.ru/ministerstvo/ofitsialnye-dokumenty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6"/>
  <sheetViews>
    <sheetView view="pageBreakPreview" topLeftCell="A108" zoomScale="70" zoomScaleNormal="70" zoomScaleSheetLayoutView="70" workbookViewId="0">
      <selection activeCell="F126" sqref="F126"/>
    </sheetView>
  </sheetViews>
  <sheetFormatPr defaultRowHeight="12.75" x14ac:dyDescent="0.2"/>
  <cols>
    <col min="1" max="1" width="6" style="2" customWidth="1"/>
    <col min="2" max="2" width="44" style="2" customWidth="1"/>
    <col min="3" max="3" width="49.28515625" style="2" customWidth="1"/>
    <col min="4" max="4" width="51" style="2" customWidth="1"/>
    <col min="5" max="5" width="3.42578125" style="2" hidden="1" customWidth="1"/>
    <col min="6" max="6" width="14.5703125" style="2" customWidth="1"/>
    <col min="7" max="7" width="13.140625" style="2" customWidth="1"/>
    <col min="8" max="16384" width="9.140625" style="2"/>
  </cols>
  <sheetData>
    <row r="1" spans="1:7" ht="15.75" customHeight="1" x14ac:dyDescent="0.3">
      <c r="B1" s="153" t="s">
        <v>69</v>
      </c>
      <c r="C1" s="153"/>
      <c r="D1" s="153"/>
      <c r="E1" s="34"/>
      <c r="F1" s="5"/>
      <c r="G1" s="5"/>
    </row>
    <row r="2" spans="1:7" ht="18.75" customHeight="1" x14ac:dyDescent="0.2">
      <c r="B2" s="154" t="s">
        <v>198</v>
      </c>
      <c r="C2" s="154"/>
      <c r="D2" s="154"/>
      <c r="E2" s="4"/>
      <c r="F2" s="4"/>
      <c r="G2" s="4"/>
    </row>
    <row r="3" spans="1:7" ht="15.75" x14ac:dyDescent="0.2">
      <c r="B3" s="155" t="s">
        <v>2</v>
      </c>
      <c r="C3" s="155"/>
      <c r="D3" s="155"/>
    </row>
    <row r="4" spans="1:7" ht="24.75" customHeight="1" x14ac:dyDescent="0.25">
      <c r="B4" s="134" t="s">
        <v>70</v>
      </c>
      <c r="C4" s="134"/>
      <c r="D4" s="134"/>
      <c r="E4" s="33"/>
    </row>
    <row r="5" spans="1:7" ht="9.75" customHeight="1" x14ac:dyDescent="0.25">
      <c r="B5" s="33"/>
      <c r="C5" s="33"/>
      <c r="D5" s="33"/>
      <c r="E5" s="33"/>
    </row>
    <row r="6" spans="1:7" ht="14.25" x14ac:dyDescent="0.2">
      <c r="A6" s="110" t="s">
        <v>3</v>
      </c>
      <c r="B6" s="110" t="s">
        <v>0</v>
      </c>
      <c r="C6" s="156" t="s">
        <v>144</v>
      </c>
      <c r="D6" s="156"/>
      <c r="E6" s="114"/>
    </row>
    <row r="7" spans="1:7" ht="36" customHeight="1" x14ac:dyDescent="0.2">
      <c r="A7" s="10">
        <v>1</v>
      </c>
      <c r="B7" s="19" t="s">
        <v>183</v>
      </c>
      <c r="C7" s="149">
        <v>20511250.539999999</v>
      </c>
      <c r="D7" s="149"/>
      <c r="E7" s="114"/>
    </row>
    <row r="8" spans="1:7" ht="36.75" customHeight="1" x14ac:dyDescent="0.2">
      <c r="A8" s="12">
        <v>2</v>
      </c>
      <c r="B8" s="19" t="s">
        <v>182</v>
      </c>
      <c r="C8" s="149">
        <v>17816902.949999999</v>
      </c>
      <c r="D8" s="149"/>
      <c r="E8" s="114"/>
    </row>
    <row r="9" spans="1:7" ht="99.75" customHeight="1" x14ac:dyDescent="0.2">
      <c r="A9" s="17" t="s">
        <v>56</v>
      </c>
      <c r="B9" s="19" t="s">
        <v>180</v>
      </c>
      <c r="C9" s="149">
        <v>338867.20000000001</v>
      </c>
      <c r="D9" s="149"/>
      <c r="E9" s="114"/>
    </row>
    <row r="10" spans="1:7" ht="79.5" customHeight="1" x14ac:dyDescent="0.25">
      <c r="A10" s="17" t="s">
        <v>57</v>
      </c>
      <c r="B10" s="19" t="s">
        <v>181</v>
      </c>
      <c r="C10" s="148">
        <v>960</v>
      </c>
      <c r="D10" s="148"/>
      <c r="E10" s="114"/>
    </row>
    <row r="11" spans="1:7" ht="57.75" customHeight="1" x14ac:dyDescent="0.2">
      <c r="A11" s="10">
        <v>3</v>
      </c>
      <c r="B11" s="19" t="s">
        <v>179</v>
      </c>
      <c r="C11" s="149">
        <f>25738.408+459438.99</f>
        <v>485177.39799999999</v>
      </c>
      <c r="D11" s="149"/>
      <c r="E11" s="114"/>
    </row>
    <row r="12" spans="1:7" ht="44.25" customHeight="1" x14ac:dyDescent="0.25">
      <c r="A12" s="12">
        <v>4</v>
      </c>
      <c r="B12" s="19" t="s">
        <v>185</v>
      </c>
      <c r="C12" s="132">
        <v>0</v>
      </c>
      <c r="D12" s="133"/>
      <c r="E12" s="114"/>
    </row>
    <row r="13" spans="1:7" ht="96.75" customHeight="1" x14ac:dyDescent="0.2">
      <c r="A13" s="10">
        <v>5</v>
      </c>
      <c r="B13" s="36" t="s">
        <v>178</v>
      </c>
      <c r="C13" s="149">
        <v>43132.1</v>
      </c>
      <c r="D13" s="149"/>
      <c r="E13" s="114"/>
    </row>
    <row r="14" spans="1:7" ht="67.5" customHeight="1" x14ac:dyDescent="0.25">
      <c r="A14" s="10">
        <v>6</v>
      </c>
      <c r="B14" s="36" t="s">
        <v>177</v>
      </c>
      <c r="C14" s="132">
        <v>151930.5</v>
      </c>
      <c r="D14" s="133"/>
      <c r="E14" s="114"/>
    </row>
    <row r="15" spans="1:7" ht="68.25" customHeight="1" x14ac:dyDescent="0.25">
      <c r="A15" s="10">
        <v>7</v>
      </c>
      <c r="B15" s="36" t="s">
        <v>176</v>
      </c>
      <c r="C15" s="147"/>
      <c r="D15" s="147"/>
      <c r="E15" s="114"/>
    </row>
    <row r="16" spans="1:7" ht="64.5" customHeight="1" x14ac:dyDescent="0.25">
      <c r="A16" s="10">
        <v>8</v>
      </c>
      <c r="B16" s="36" t="s">
        <v>184</v>
      </c>
      <c r="C16" s="132">
        <v>4</v>
      </c>
      <c r="D16" s="133"/>
      <c r="E16" s="114"/>
    </row>
    <row r="17" spans="1:5" ht="56.25" customHeight="1" x14ac:dyDescent="0.25">
      <c r="A17" s="10">
        <v>9</v>
      </c>
      <c r="B17" s="36" t="s">
        <v>188</v>
      </c>
      <c r="C17" s="132">
        <v>4</v>
      </c>
      <c r="D17" s="133"/>
      <c r="E17" s="114"/>
    </row>
    <row r="18" spans="1:5" ht="78.75" customHeight="1" x14ac:dyDescent="0.25">
      <c r="A18" s="10">
        <v>10</v>
      </c>
      <c r="B18" s="36" t="s">
        <v>187</v>
      </c>
      <c r="C18" s="132">
        <v>4</v>
      </c>
      <c r="D18" s="133"/>
      <c r="E18" s="114"/>
    </row>
    <row r="19" spans="1:5" ht="12.75" customHeight="1" x14ac:dyDescent="0.2">
      <c r="A19" s="115"/>
      <c r="B19" s="87"/>
      <c r="C19" s="14"/>
      <c r="D19" s="116"/>
    </row>
    <row r="20" spans="1:5" ht="12.75" customHeight="1" x14ac:dyDescent="0.2">
      <c r="A20" s="117" t="s">
        <v>58</v>
      </c>
      <c r="B20" s="138" t="s">
        <v>67</v>
      </c>
      <c r="C20" s="138"/>
      <c r="D20" s="139"/>
    </row>
    <row r="21" spans="1:5" ht="12.75" customHeight="1" x14ac:dyDescent="0.2">
      <c r="A21" s="117" t="s">
        <v>59</v>
      </c>
      <c r="B21" s="138" t="s">
        <v>68</v>
      </c>
      <c r="C21" s="138"/>
      <c r="D21" s="139"/>
    </row>
    <row r="22" spans="1:5" ht="49.5" customHeight="1" x14ac:dyDescent="0.25">
      <c r="A22" s="118"/>
      <c r="B22" s="136" t="s">
        <v>71</v>
      </c>
      <c r="C22" s="136"/>
      <c r="D22" s="137"/>
      <c r="E22" s="33"/>
    </row>
    <row r="23" spans="1:5" ht="15.75" x14ac:dyDescent="0.25">
      <c r="A23" s="118"/>
      <c r="B23" s="107"/>
      <c r="C23" s="107"/>
      <c r="D23" s="119"/>
      <c r="E23" s="33"/>
    </row>
    <row r="24" spans="1:5" ht="14.25" x14ac:dyDescent="0.2">
      <c r="A24" s="109" t="s">
        <v>3</v>
      </c>
      <c r="B24" s="109" t="s">
        <v>0</v>
      </c>
      <c r="C24" s="150" t="s">
        <v>144</v>
      </c>
      <c r="D24" s="151"/>
      <c r="E24" s="114"/>
    </row>
    <row r="25" spans="1:5" ht="30.75" customHeight="1" x14ac:dyDescent="0.2">
      <c r="A25" s="10">
        <v>11</v>
      </c>
      <c r="B25" s="16" t="s">
        <v>26</v>
      </c>
      <c r="C25" s="152">
        <v>238</v>
      </c>
      <c r="D25" s="152"/>
      <c r="E25" s="114"/>
    </row>
    <row r="26" spans="1:5" ht="61.5" customHeight="1" x14ac:dyDescent="0.2">
      <c r="A26" s="10">
        <v>12</v>
      </c>
      <c r="B26" s="16" t="s">
        <v>27</v>
      </c>
      <c r="C26" s="152">
        <v>237</v>
      </c>
      <c r="D26" s="152"/>
      <c r="E26" s="114"/>
    </row>
    <row r="27" spans="1:5" ht="78" customHeight="1" x14ac:dyDescent="0.25">
      <c r="A27" s="10">
        <v>13</v>
      </c>
      <c r="B27" s="16" t="s">
        <v>117</v>
      </c>
      <c r="C27" s="140">
        <v>219</v>
      </c>
      <c r="D27" s="140"/>
      <c r="E27" s="114" t="s">
        <v>145</v>
      </c>
    </row>
    <row r="28" spans="1:5" ht="141" customHeight="1" x14ac:dyDescent="0.25">
      <c r="A28" s="10">
        <v>14</v>
      </c>
      <c r="B28" s="16" t="s">
        <v>125</v>
      </c>
      <c r="C28" s="140">
        <v>16</v>
      </c>
      <c r="D28" s="140"/>
      <c r="E28" s="114" t="s">
        <v>145</v>
      </c>
    </row>
    <row r="29" spans="1:5" ht="141" customHeight="1" x14ac:dyDescent="0.25">
      <c r="A29" s="10">
        <v>15</v>
      </c>
      <c r="B29" s="16" t="s">
        <v>130</v>
      </c>
      <c r="C29" s="140">
        <v>16</v>
      </c>
      <c r="D29" s="140"/>
      <c r="E29" s="114" t="s">
        <v>145</v>
      </c>
    </row>
    <row r="30" spans="1:5" ht="41.25" customHeight="1" x14ac:dyDescent="0.25">
      <c r="A30" s="10">
        <v>16</v>
      </c>
      <c r="B30" s="16" t="s">
        <v>118</v>
      </c>
      <c r="C30" s="140">
        <v>15</v>
      </c>
      <c r="D30" s="140"/>
      <c r="E30" s="114" t="s">
        <v>145</v>
      </c>
    </row>
    <row r="31" spans="1:5" ht="70.5" customHeight="1" x14ac:dyDescent="0.25">
      <c r="A31" s="10">
        <v>17</v>
      </c>
      <c r="B31" s="16" t="s">
        <v>119</v>
      </c>
      <c r="C31" s="140">
        <v>1</v>
      </c>
      <c r="D31" s="140"/>
      <c r="E31" s="114" t="s">
        <v>145</v>
      </c>
    </row>
    <row r="32" spans="1:5" ht="41.25" customHeight="1" x14ac:dyDescent="0.25">
      <c r="A32" s="10">
        <v>18</v>
      </c>
      <c r="B32" s="35" t="s">
        <v>120</v>
      </c>
      <c r="C32" s="141">
        <v>221</v>
      </c>
      <c r="D32" s="142"/>
      <c r="E32" s="114" t="s">
        <v>145</v>
      </c>
    </row>
    <row r="33" spans="1:5" ht="41.25" customHeight="1" x14ac:dyDescent="0.25">
      <c r="A33" s="10">
        <v>19</v>
      </c>
      <c r="B33" s="16" t="s">
        <v>121</v>
      </c>
      <c r="C33" s="132">
        <v>0</v>
      </c>
      <c r="D33" s="133"/>
      <c r="E33" s="114" t="s">
        <v>145</v>
      </c>
    </row>
    <row r="34" spans="1:5" ht="30" customHeight="1" x14ac:dyDescent="0.2">
      <c r="A34" s="10">
        <v>20</v>
      </c>
      <c r="B34" s="16" t="s">
        <v>133</v>
      </c>
      <c r="C34" s="143">
        <v>2620</v>
      </c>
      <c r="D34" s="144"/>
      <c r="E34" s="114" t="s">
        <v>145</v>
      </c>
    </row>
    <row r="35" spans="1:5" ht="38.25" x14ac:dyDescent="0.2">
      <c r="A35" s="10">
        <v>21</v>
      </c>
      <c r="B35" s="16" t="s">
        <v>134</v>
      </c>
      <c r="C35" s="143">
        <v>2587</v>
      </c>
      <c r="D35" s="144"/>
      <c r="E35" s="114" t="s">
        <v>145</v>
      </c>
    </row>
    <row r="36" spans="1:5" ht="66" customHeight="1" x14ac:dyDescent="0.2">
      <c r="A36" s="10">
        <v>22</v>
      </c>
      <c r="B36" s="19" t="s">
        <v>23</v>
      </c>
      <c r="C36" s="149">
        <f>41+51</f>
        <v>92</v>
      </c>
      <c r="D36" s="149"/>
      <c r="E36" s="114"/>
    </row>
    <row r="37" spans="1:5" ht="111" customHeight="1" x14ac:dyDescent="0.2">
      <c r="A37" s="10">
        <v>23</v>
      </c>
      <c r="B37" s="19" t="s">
        <v>146</v>
      </c>
      <c r="C37" s="149" t="s">
        <v>240</v>
      </c>
      <c r="D37" s="149"/>
      <c r="E37" s="114"/>
    </row>
    <row r="38" spans="1:5" ht="41.25" customHeight="1" x14ac:dyDescent="0.25">
      <c r="A38" s="10">
        <v>24</v>
      </c>
      <c r="B38" s="19" t="s">
        <v>21</v>
      </c>
      <c r="C38" s="132">
        <v>396</v>
      </c>
      <c r="D38" s="133"/>
      <c r="E38" s="114"/>
    </row>
    <row r="39" spans="1:5" ht="34.5" customHeight="1" x14ac:dyDescent="0.25">
      <c r="A39" s="10">
        <v>25</v>
      </c>
      <c r="B39" s="19" t="s">
        <v>197</v>
      </c>
      <c r="C39" s="132">
        <v>396</v>
      </c>
      <c r="D39" s="133"/>
      <c r="E39" s="114"/>
    </row>
    <row r="40" spans="1:5" ht="69" customHeight="1" x14ac:dyDescent="0.2">
      <c r="A40" s="10">
        <v>26</v>
      </c>
      <c r="B40" s="19" t="s">
        <v>22</v>
      </c>
      <c r="C40" s="149">
        <v>10</v>
      </c>
      <c r="D40" s="149"/>
      <c r="E40" s="114"/>
    </row>
    <row r="41" spans="1:5" ht="53.25" customHeight="1" x14ac:dyDescent="0.25">
      <c r="A41" s="10">
        <v>27</v>
      </c>
      <c r="B41" s="16" t="s">
        <v>24</v>
      </c>
      <c r="C41" s="148" t="s">
        <v>240</v>
      </c>
      <c r="D41" s="148"/>
      <c r="E41" s="114"/>
    </row>
    <row r="42" spans="1:5" x14ac:dyDescent="0.2">
      <c r="A42" s="120"/>
      <c r="D42" s="121"/>
    </row>
    <row r="43" spans="1:5" ht="27.75" customHeight="1" x14ac:dyDescent="0.25">
      <c r="A43" s="120"/>
      <c r="B43" s="134" t="s">
        <v>72</v>
      </c>
      <c r="C43" s="134"/>
      <c r="D43" s="135"/>
      <c r="E43" s="33"/>
    </row>
    <row r="44" spans="1:5" ht="13.5" customHeight="1" x14ac:dyDescent="0.25">
      <c r="A44" s="120"/>
      <c r="B44" s="107"/>
      <c r="C44" s="107"/>
      <c r="D44" s="119"/>
      <c r="E44" s="33"/>
    </row>
    <row r="45" spans="1:5" ht="14.25" x14ac:dyDescent="0.2">
      <c r="A45" s="110" t="s">
        <v>3</v>
      </c>
      <c r="B45" s="110" t="s">
        <v>0</v>
      </c>
      <c r="C45" s="3" t="s">
        <v>1</v>
      </c>
      <c r="D45" s="3" t="s">
        <v>15</v>
      </c>
      <c r="E45" s="114"/>
    </row>
    <row r="46" spans="1:5" ht="93" customHeight="1" x14ac:dyDescent="0.2">
      <c r="A46" s="11">
        <v>28</v>
      </c>
      <c r="B46" s="19" t="s">
        <v>4</v>
      </c>
      <c r="C46" s="72" t="s">
        <v>199</v>
      </c>
      <c r="D46" s="122" t="s">
        <v>200</v>
      </c>
      <c r="E46" s="114"/>
    </row>
    <row r="47" spans="1:5" ht="176.25" customHeight="1" x14ac:dyDescent="0.2">
      <c r="A47" s="11">
        <v>29</v>
      </c>
      <c r="B47" s="19" t="s">
        <v>5</v>
      </c>
      <c r="C47" s="72" t="s">
        <v>251</v>
      </c>
      <c r="D47" s="72" t="s">
        <v>252</v>
      </c>
      <c r="E47" s="114"/>
    </row>
    <row r="48" spans="1:5" ht="181.5" customHeight="1" x14ac:dyDescent="0.2">
      <c r="A48" s="11">
        <v>30</v>
      </c>
      <c r="B48" s="19" t="s">
        <v>6</v>
      </c>
      <c r="C48" s="88" t="s">
        <v>238</v>
      </c>
      <c r="D48" s="123" t="s">
        <v>239</v>
      </c>
      <c r="E48" s="114"/>
    </row>
    <row r="49" spans="1:5" ht="113.25" customHeight="1" x14ac:dyDescent="0.2">
      <c r="A49" s="11">
        <v>31</v>
      </c>
      <c r="B49" s="16" t="s">
        <v>25</v>
      </c>
      <c r="C49" s="88" t="s">
        <v>249</v>
      </c>
      <c r="D49" s="124" t="s">
        <v>250</v>
      </c>
      <c r="E49" s="114"/>
    </row>
    <row r="50" spans="1:5" ht="102" customHeight="1" x14ac:dyDescent="0.2">
      <c r="A50" s="11">
        <v>32</v>
      </c>
      <c r="B50" s="19" t="s">
        <v>28</v>
      </c>
      <c r="C50" s="47" t="s">
        <v>201</v>
      </c>
      <c r="D50" s="48" t="s">
        <v>202</v>
      </c>
      <c r="E50" s="114"/>
    </row>
    <row r="51" spans="1:5" ht="118.5" customHeight="1" x14ac:dyDescent="0.2">
      <c r="A51" s="11">
        <v>33</v>
      </c>
      <c r="B51" s="19" t="s">
        <v>155</v>
      </c>
      <c r="C51" s="89" t="s">
        <v>241</v>
      </c>
      <c r="D51" s="125" t="s">
        <v>242</v>
      </c>
      <c r="E51" s="114"/>
    </row>
    <row r="52" spans="1:5" ht="46.5" customHeight="1" x14ac:dyDescent="0.2">
      <c r="A52" s="11">
        <v>34</v>
      </c>
      <c r="B52" s="19" t="s">
        <v>7</v>
      </c>
      <c r="C52" s="7" t="s">
        <v>8</v>
      </c>
      <c r="D52" s="73" t="s">
        <v>253</v>
      </c>
      <c r="E52" s="114"/>
    </row>
    <row r="53" spans="1:5" ht="409.5" customHeight="1" x14ac:dyDescent="0.2">
      <c r="A53" s="11">
        <v>35</v>
      </c>
      <c r="B53" s="19" t="s">
        <v>29</v>
      </c>
      <c r="C53" s="72" t="s">
        <v>248</v>
      </c>
      <c r="D53" s="88" t="s">
        <v>243</v>
      </c>
      <c r="E53" s="114"/>
    </row>
    <row r="54" spans="1:5" ht="120" customHeight="1" x14ac:dyDescent="0.2">
      <c r="A54" s="11">
        <v>36</v>
      </c>
      <c r="B54" s="19" t="s">
        <v>30</v>
      </c>
      <c r="C54" s="72" t="s">
        <v>244</v>
      </c>
      <c r="D54" s="126" t="s">
        <v>245</v>
      </c>
      <c r="E54" s="114"/>
    </row>
    <row r="55" spans="1:5" ht="115.5" customHeight="1" x14ac:dyDescent="0.2">
      <c r="A55" s="11">
        <v>37</v>
      </c>
      <c r="B55" s="19" t="s">
        <v>32</v>
      </c>
      <c r="C55" s="7" t="s">
        <v>8</v>
      </c>
      <c r="D55" s="16" t="s">
        <v>254</v>
      </c>
      <c r="E55" s="114"/>
    </row>
    <row r="56" spans="1:5" ht="307.5" customHeight="1" x14ac:dyDescent="0.2">
      <c r="A56" s="11">
        <v>38</v>
      </c>
      <c r="B56" s="19" t="s">
        <v>147</v>
      </c>
      <c r="C56" s="7" t="s">
        <v>8</v>
      </c>
      <c r="D56" s="72" t="s">
        <v>255</v>
      </c>
      <c r="E56" s="114"/>
    </row>
    <row r="57" spans="1:5" ht="409.5" customHeight="1" x14ac:dyDescent="0.2">
      <c r="A57" s="11">
        <v>39</v>
      </c>
      <c r="B57" s="19" t="s">
        <v>33</v>
      </c>
      <c r="C57" s="7" t="s">
        <v>8</v>
      </c>
      <c r="D57" s="72" t="s">
        <v>256</v>
      </c>
      <c r="E57" s="114"/>
    </row>
    <row r="58" spans="1:5" ht="90" customHeight="1" x14ac:dyDescent="0.2">
      <c r="A58" s="11">
        <v>40</v>
      </c>
      <c r="B58" s="19" t="s">
        <v>34</v>
      </c>
      <c r="C58" s="7" t="s">
        <v>8</v>
      </c>
      <c r="D58" s="72" t="s">
        <v>257</v>
      </c>
      <c r="E58" s="114"/>
    </row>
    <row r="59" spans="1:5" ht="48" customHeight="1" x14ac:dyDescent="0.2">
      <c r="A59" s="11">
        <v>41</v>
      </c>
      <c r="B59" s="19" t="s">
        <v>31</v>
      </c>
      <c r="C59" s="7" t="s">
        <v>8</v>
      </c>
      <c r="D59" s="72" t="s">
        <v>258</v>
      </c>
      <c r="E59" s="114"/>
    </row>
    <row r="60" spans="1:5" ht="189.75" customHeight="1" x14ac:dyDescent="0.2">
      <c r="A60" s="11">
        <v>42</v>
      </c>
      <c r="B60" s="16" t="s">
        <v>116</v>
      </c>
      <c r="C60" s="7" t="s">
        <v>8</v>
      </c>
      <c r="D60" s="72" t="s">
        <v>259</v>
      </c>
      <c r="E60" s="114" t="s">
        <v>145</v>
      </c>
    </row>
    <row r="61" spans="1:5" ht="159" customHeight="1" x14ac:dyDescent="0.2">
      <c r="A61" s="11">
        <v>43</v>
      </c>
      <c r="B61" s="19" t="s">
        <v>35</v>
      </c>
      <c r="C61" s="72" t="s">
        <v>238</v>
      </c>
      <c r="D61" s="123" t="s">
        <v>239</v>
      </c>
      <c r="E61" s="114"/>
    </row>
    <row r="62" spans="1:5" ht="63.75" x14ac:dyDescent="0.2">
      <c r="A62" s="11">
        <v>44</v>
      </c>
      <c r="B62" s="16" t="s">
        <v>140</v>
      </c>
      <c r="C62" s="89" t="s">
        <v>246</v>
      </c>
      <c r="D62" s="90" t="s">
        <v>247</v>
      </c>
      <c r="E62" s="114" t="s">
        <v>145</v>
      </c>
    </row>
    <row r="63" spans="1:5" ht="36.75" customHeight="1" x14ac:dyDescent="0.25">
      <c r="A63" s="118"/>
      <c r="B63" s="134" t="s">
        <v>73</v>
      </c>
      <c r="C63" s="134"/>
      <c r="D63" s="135"/>
    </row>
    <row r="64" spans="1:5" ht="14.25" customHeight="1" x14ac:dyDescent="0.25">
      <c r="A64" s="118"/>
      <c r="B64" s="107"/>
      <c r="C64" s="107"/>
      <c r="D64" s="127" t="s">
        <v>189</v>
      </c>
    </row>
    <row r="65" spans="1:5" ht="28.5" x14ac:dyDescent="0.2">
      <c r="A65" s="110" t="s">
        <v>3</v>
      </c>
      <c r="B65" s="110" t="s">
        <v>0</v>
      </c>
      <c r="C65" s="3" t="s">
        <v>150</v>
      </c>
      <c r="D65" s="3" t="s">
        <v>151</v>
      </c>
      <c r="E65" s="114"/>
    </row>
    <row r="66" spans="1:5" ht="18.75" customHeight="1" x14ac:dyDescent="0.2">
      <c r="A66" s="11">
        <v>45</v>
      </c>
      <c r="B66" s="19" t="s">
        <v>38</v>
      </c>
      <c r="C66" s="43">
        <v>59251595.399999999</v>
      </c>
      <c r="D66" s="43">
        <v>73238607.599999994</v>
      </c>
      <c r="E66" s="114"/>
    </row>
    <row r="67" spans="1:5" ht="18" customHeight="1" x14ac:dyDescent="0.2">
      <c r="A67" s="11">
        <v>46</v>
      </c>
      <c r="B67" s="19" t="s">
        <v>13</v>
      </c>
      <c r="C67" s="43">
        <v>48522017.700000003</v>
      </c>
      <c r="D67" s="43">
        <v>62338979.200000003</v>
      </c>
      <c r="E67" s="114"/>
    </row>
    <row r="68" spans="1:5" ht="28.5" customHeight="1" x14ac:dyDescent="0.2">
      <c r="A68" s="11">
        <v>47</v>
      </c>
      <c r="B68" s="19" t="s">
        <v>20</v>
      </c>
      <c r="C68" s="43">
        <v>48522017.700000003</v>
      </c>
      <c r="D68" s="43">
        <v>62141485.799999997</v>
      </c>
      <c r="E68" s="114"/>
    </row>
    <row r="69" spans="1:5" ht="30.75" customHeight="1" x14ac:dyDescent="0.2">
      <c r="A69" s="11">
        <v>48</v>
      </c>
      <c r="B69" s="19" t="s">
        <v>40</v>
      </c>
      <c r="C69" s="43">
        <v>40856766</v>
      </c>
      <c r="D69" s="43">
        <v>42558543.799999997</v>
      </c>
      <c r="E69" s="114"/>
    </row>
    <row r="70" spans="1:5" ht="30.75" customHeight="1" x14ac:dyDescent="0.2">
      <c r="A70" s="11">
        <v>49</v>
      </c>
      <c r="B70" s="19" t="s">
        <v>41</v>
      </c>
      <c r="C70" s="43">
        <v>24005035</v>
      </c>
      <c r="D70" s="43">
        <v>24005035</v>
      </c>
      <c r="E70" s="114"/>
    </row>
    <row r="71" spans="1:5" ht="47.25" customHeight="1" x14ac:dyDescent="0.2">
      <c r="A71" s="11">
        <v>50</v>
      </c>
      <c r="B71" s="19" t="s">
        <v>42</v>
      </c>
      <c r="C71" s="43">
        <v>16406935.4</v>
      </c>
      <c r="D71" s="43">
        <v>17783255.899999999</v>
      </c>
      <c r="E71" s="114"/>
    </row>
    <row r="72" spans="1:5" ht="33" customHeight="1" x14ac:dyDescent="0.2">
      <c r="A72" s="11">
        <v>51</v>
      </c>
      <c r="B72" s="19" t="s">
        <v>37</v>
      </c>
      <c r="C72" s="43">
        <v>7043344.9000000004</v>
      </c>
      <c r="D72" s="43">
        <v>7984989</v>
      </c>
      <c r="E72" s="114"/>
    </row>
    <row r="73" spans="1:5" ht="18" customHeight="1" x14ac:dyDescent="0.2">
      <c r="A73" s="11">
        <v>52</v>
      </c>
      <c r="B73" s="19" t="s">
        <v>39</v>
      </c>
      <c r="C73" s="43">
        <v>67774363.700000003</v>
      </c>
      <c r="D73" s="43">
        <v>76765847.530000001</v>
      </c>
      <c r="E73" s="114"/>
    </row>
    <row r="74" spans="1:5" ht="44.25" customHeight="1" x14ac:dyDescent="0.2">
      <c r="A74" s="11">
        <v>53</v>
      </c>
      <c r="B74" s="19" t="s">
        <v>148</v>
      </c>
      <c r="C74" s="43">
        <v>64850302.299999997</v>
      </c>
      <c r="D74" s="43">
        <v>71557699.200000003</v>
      </c>
      <c r="E74" s="114"/>
    </row>
    <row r="75" spans="1:5" ht="34.5" customHeight="1" x14ac:dyDescent="0.2">
      <c r="A75" s="11">
        <v>54</v>
      </c>
      <c r="B75" s="19" t="s">
        <v>135</v>
      </c>
      <c r="C75" s="43">
        <v>18188047.399999999</v>
      </c>
      <c r="D75" s="43">
        <v>21125818.100000001</v>
      </c>
      <c r="E75" s="114" t="s">
        <v>145</v>
      </c>
    </row>
    <row r="76" spans="1:5" ht="47.25" customHeight="1" x14ac:dyDescent="0.2">
      <c r="A76" s="11">
        <v>55</v>
      </c>
      <c r="B76" s="19" t="s">
        <v>16</v>
      </c>
      <c r="C76" s="43">
        <v>18188047.399999999</v>
      </c>
      <c r="D76" s="43">
        <v>21125818.100000001</v>
      </c>
      <c r="E76" s="114"/>
    </row>
    <row r="77" spans="1:5" ht="49.5" customHeight="1" x14ac:dyDescent="0.2">
      <c r="A77" s="11">
        <v>56</v>
      </c>
      <c r="B77" s="19" t="s">
        <v>18</v>
      </c>
      <c r="C77" s="43">
        <v>16272684.6</v>
      </c>
      <c r="D77" s="43">
        <v>18183876.600000001</v>
      </c>
      <c r="E77" s="114"/>
    </row>
    <row r="78" spans="1:5" ht="63.75" customHeight="1" x14ac:dyDescent="0.2">
      <c r="A78" s="11">
        <v>57</v>
      </c>
      <c r="B78" s="19" t="s">
        <v>19</v>
      </c>
      <c r="C78" s="43">
        <v>16272684.6</v>
      </c>
      <c r="D78" s="43">
        <v>18183876.600000001</v>
      </c>
      <c r="E78" s="114"/>
    </row>
    <row r="79" spans="1:5" ht="79.5" customHeight="1" x14ac:dyDescent="0.25">
      <c r="A79" s="11">
        <v>58</v>
      </c>
      <c r="B79" s="19" t="s">
        <v>124</v>
      </c>
      <c r="C79" s="108">
        <v>1804589.9</v>
      </c>
      <c r="D79" s="106">
        <v>1731263.3</v>
      </c>
      <c r="E79" s="114" t="s">
        <v>145</v>
      </c>
    </row>
    <row r="80" spans="1:5" ht="44.25" customHeight="1" x14ac:dyDescent="0.25">
      <c r="A80" s="11">
        <v>59</v>
      </c>
      <c r="B80" s="19" t="s">
        <v>186</v>
      </c>
      <c r="C80" s="108">
        <v>0</v>
      </c>
      <c r="D80" s="108">
        <v>0</v>
      </c>
      <c r="E80" s="114"/>
    </row>
    <row r="81" spans="1:7" ht="33" customHeight="1" x14ac:dyDescent="0.2">
      <c r="A81" s="11">
        <v>60</v>
      </c>
      <c r="B81" s="19" t="s">
        <v>156</v>
      </c>
      <c r="C81" s="43">
        <v>8522768.3000000007</v>
      </c>
      <c r="D81" s="43">
        <v>4072204.2</v>
      </c>
      <c r="E81" s="114"/>
      <c r="F81" s="75"/>
      <c r="G81" s="75"/>
    </row>
    <row r="82" spans="1:7" ht="49.5" customHeight="1" x14ac:dyDescent="0.2">
      <c r="A82" s="11">
        <v>61</v>
      </c>
      <c r="B82" s="19" t="s">
        <v>9</v>
      </c>
      <c r="C82" s="43">
        <v>8818904.3000000007</v>
      </c>
      <c r="D82" s="43">
        <v>4365069.0999999996</v>
      </c>
      <c r="E82" s="114"/>
    </row>
    <row r="83" spans="1:7" ht="54" customHeight="1" x14ac:dyDescent="0.2">
      <c r="A83" s="11">
        <v>62</v>
      </c>
      <c r="B83" s="19" t="s">
        <v>10</v>
      </c>
      <c r="C83" s="43">
        <v>0</v>
      </c>
      <c r="D83" s="43">
        <v>437770</v>
      </c>
      <c r="E83" s="114"/>
    </row>
    <row r="84" spans="1:7" ht="71.25" customHeight="1" x14ac:dyDescent="0.2">
      <c r="A84" s="11">
        <v>63</v>
      </c>
      <c r="B84" s="16" t="s">
        <v>11</v>
      </c>
      <c r="C84" s="43">
        <v>316482</v>
      </c>
      <c r="D84" s="43">
        <v>699887.7</v>
      </c>
      <c r="E84" s="114"/>
    </row>
    <row r="85" spans="1:7" ht="84.75" customHeight="1" x14ac:dyDescent="0.2">
      <c r="A85" s="11">
        <v>64</v>
      </c>
      <c r="B85" s="16" t="s">
        <v>36</v>
      </c>
      <c r="C85" s="43">
        <v>0</v>
      </c>
      <c r="D85" s="43">
        <v>0</v>
      </c>
      <c r="E85" s="114"/>
    </row>
    <row r="86" spans="1:7" ht="30.75" customHeight="1" x14ac:dyDescent="0.2">
      <c r="A86" s="11">
        <v>65</v>
      </c>
      <c r="B86" s="19" t="s">
        <v>12</v>
      </c>
      <c r="C86" s="43">
        <v>2000000</v>
      </c>
      <c r="D86" s="43">
        <v>1034161</v>
      </c>
      <c r="E86" s="114"/>
    </row>
    <row r="87" spans="1:7" ht="62.25" customHeight="1" x14ac:dyDescent="0.2">
      <c r="A87" s="11">
        <v>66</v>
      </c>
      <c r="B87" s="19" t="s">
        <v>17</v>
      </c>
      <c r="C87" s="43">
        <v>2316482</v>
      </c>
      <c r="D87" s="43">
        <v>1734049.7</v>
      </c>
      <c r="E87" s="114"/>
    </row>
    <row r="88" spans="1:7" ht="28.5" customHeight="1" x14ac:dyDescent="0.2">
      <c r="A88" s="11">
        <v>67</v>
      </c>
      <c r="B88" s="19" t="s">
        <v>44</v>
      </c>
      <c r="C88" s="43">
        <v>4863615.5</v>
      </c>
      <c r="D88" s="43">
        <v>5231795.4000000004</v>
      </c>
      <c r="E88" s="114"/>
    </row>
    <row r="89" spans="1:7" ht="30.75" customHeight="1" x14ac:dyDescent="0.2">
      <c r="A89" s="11">
        <v>68</v>
      </c>
      <c r="B89" s="16" t="s">
        <v>14</v>
      </c>
      <c r="C89" s="43">
        <v>15843.16726</v>
      </c>
      <c r="D89" s="43">
        <v>15843.16726</v>
      </c>
      <c r="E89" s="114"/>
    </row>
    <row r="90" spans="1:7" x14ac:dyDescent="0.2">
      <c r="A90" s="128"/>
      <c r="B90" s="105"/>
      <c r="C90" s="15"/>
      <c r="D90" s="129"/>
    </row>
    <row r="91" spans="1:7" ht="46.5" customHeight="1" x14ac:dyDescent="0.2">
      <c r="A91" s="118"/>
      <c r="B91" s="145" t="s">
        <v>149</v>
      </c>
      <c r="C91" s="145"/>
      <c r="D91" s="146"/>
    </row>
    <row r="92" spans="1:7" x14ac:dyDescent="0.2">
      <c r="A92" s="118"/>
      <c r="D92" s="121"/>
    </row>
    <row r="93" spans="1:7" ht="42.75" customHeight="1" x14ac:dyDescent="0.2">
      <c r="A93" s="110" t="s">
        <v>3</v>
      </c>
      <c r="B93" s="110" t="s">
        <v>0</v>
      </c>
      <c r="C93" s="3" t="s">
        <v>150</v>
      </c>
      <c r="D93" s="3" t="s">
        <v>151</v>
      </c>
      <c r="E93" s="114"/>
    </row>
    <row r="94" spans="1:7" ht="39.75" customHeight="1" x14ac:dyDescent="0.2">
      <c r="A94" s="11">
        <v>69</v>
      </c>
      <c r="B94" s="19" t="s">
        <v>152</v>
      </c>
      <c r="C94" s="43">
        <v>68112235.799999997</v>
      </c>
      <c r="D94" s="43">
        <v>68112235.799999997</v>
      </c>
      <c r="E94" s="114"/>
    </row>
    <row r="95" spans="1:7" ht="48.75" customHeight="1" x14ac:dyDescent="0.2">
      <c r="A95" s="11">
        <v>70</v>
      </c>
      <c r="B95" s="19" t="s">
        <v>153</v>
      </c>
      <c r="C95" s="43">
        <v>52721851.600000001</v>
      </c>
      <c r="D95" s="43">
        <v>52721851.600000001</v>
      </c>
      <c r="E95" s="114"/>
    </row>
    <row r="96" spans="1:7" ht="93.75" customHeight="1" x14ac:dyDescent="0.2">
      <c r="A96" s="11">
        <v>71</v>
      </c>
      <c r="B96" s="19" t="s">
        <v>157</v>
      </c>
      <c r="C96" s="50">
        <v>0.70199999999999996</v>
      </c>
      <c r="D96" s="50">
        <v>0.70199999999999996</v>
      </c>
      <c r="E96" s="114" t="s">
        <v>145</v>
      </c>
    </row>
    <row r="97" spans="1:5" ht="76.5" customHeight="1" x14ac:dyDescent="0.2">
      <c r="A97" s="11">
        <v>72</v>
      </c>
      <c r="B97" s="19" t="s">
        <v>158</v>
      </c>
      <c r="C97" s="50">
        <v>0.70199999999999996</v>
      </c>
      <c r="D97" s="50">
        <v>0.70199999999999996</v>
      </c>
      <c r="E97" s="114" t="s">
        <v>145</v>
      </c>
    </row>
    <row r="98" spans="1:5" ht="81" customHeight="1" x14ac:dyDescent="0.2">
      <c r="A98" s="11">
        <v>73</v>
      </c>
      <c r="B98" s="19" t="s">
        <v>159</v>
      </c>
      <c r="C98" s="49" t="s">
        <v>204</v>
      </c>
      <c r="D98" s="49" t="s">
        <v>204</v>
      </c>
      <c r="E98" s="114" t="s">
        <v>145</v>
      </c>
    </row>
    <row r="99" spans="1:5" ht="65.25" customHeight="1" x14ac:dyDescent="0.2">
      <c r="A99" s="11">
        <v>74</v>
      </c>
      <c r="B99" s="36" t="s">
        <v>160</v>
      </c>
      <c r="C99" s="50">
        <v>0.90100000000000002</v>
      </c>
      <c r="D99" s="50">
        <v>0.90100000000000002</v>
      </c>
      <c r="E99" s="114" t="s">
        <v>145</v>
      </c>
    </row>
    <row r="100" spans="1:5" x14ac:dyDescent="0.2">
      <c r="A100" s="118"/>
      <c r="D100" s="121"/>
    </row>
    <row r="101" spans="1:5" ht="46.5" customHeight="1" x14ac:dyDescent="0.2">
      <c r="A101" s="118"/>
      <c r="B101" s="145" t="s">
        <v>154</v>
      </c>
      <c r="C101" s="145"/>
      <c r="D101" s="146"/>
    </row>
    <row r="102" spans="1:5" x14ac:dyDescent="0.2">
      <c r="A102" s="118"/>
      <c r="D102" s="121"/>
    </row>
    <row r="103" spans="1:5" ht="42.75" customHeight="1" x14ac:dyDescent="0.2">
      <c r="A103" s="110" t="s">
        <v>3</v>
      </c>
      <c r="B103" s="110" t="s">
        <v>0</v>
      </c>
      <c r="C103" s="3" t="s">
        <v>150</v>
      </c>
      <c r="D103" s="3" t="s">
        <v>151</v>
      </c>
      <c r="E103" s="114"/>
    </row>
    <row r="104" spans="1:5" ht="34.5" customHeight="1" x14ac:dyDescent="0.2">
      <c r="A104" s="11">
        <v>75</v>
      </c>
      <c r="B104" s="19" t="s">
        <v>136</v>
      </c>
      <c r="C104" s="43">
        <v>74989635.900000006</v>
      </c>
      <c r="D104" s="43">
        <v>74989635.900000006</v>
      </c>
      <c r="E104" s="114"/>
    </row>
    <row r="105" spans="1:5" ht="45.75" customHeight="1" x14ac:dyDescent="0.2">
      <c r="A105" s="11">
        <v>76</v>
      </c>
      <c r="B105" s="19" t="s">
        <v>137</v>
      </c>
      <c r="C105" s="43">
        <v>53946554.799999997</v>
      </c>
      <c r="D105" s="43">
        <v>53946554.799999997</v>
      </c>
      <c r="E105" s="114"/>
    </row>
    <row r="106" spans="1:5" ht="94.5" customHeight="1" x14ac:dyDescent="0.2">
      <c r="A106" s="11">
        <v>77</v>
      </c>
      <c r="B106" s="19" t="s">
        <v>157</v>
      </c>
      <c r="C106" s="49" t="s">
        <v>203</v>
      </c>
      <c r="D106" s="49" t="s">
        <v>203</v>
      </c>
      <c r="E106" s="114" t="s">
        <v>145</v>
      </c>
    </row>
    <row r="107" spans="1:5" ht="78" customHeight="1" x14ac:dyDescent="0.2">
      <c r="A107" s="11">
        <v>78</v>
      </c>
      <c r="B107" s="19" t="s">
        <v>158</v>
      </c>
      <c r="C107" s="49">
        <v>0.75700000000000001</v>
      </c>
      <c r="D107" s="49">
        <v>0.75700000000000001</v>
      </c>
      <c r="E107" s="114" t="s">
        <v>145</v>
      </c>
    </row>
    <row r="108" spans="1:5" ht="80.25" customHeight="1" x14ac:dyDescent="0.2">
      <c r="A108" s="11">
        <v>79</v>
      </c>
      <c r="B108" s="19" t="s">
        <v>159</v>
      </c>
      <c r="C108" s="74" t="s">
        <v>204</v>
      </c>
      <c r="D108" s="74" t="s">
        <v>204</v>
      </c>
      <c r="E108" s="114" t="s">
        <v>145</v>
      </c>
    </row>
    <row r="109" spans="1:5" ht="66" customHeight="1" x14ac:dyDescent="0.2">
      <c r="A109" s="11">
        <v>80</v>
      </c>
      <c r="B109" s="19" t="s">
        <v>160</v>
      </c>
      <c r="C109" s="50">
        <v>0.90100000000000002</v>
      </c>
      <c r="D109" s="50">
        <v>0.90100000000000002</v>
      </c>
      <c r="E109" s="114" t="s">
        <v>145</v>
      </c>
    </row>
    <row r="110" spans="1:5" ht="82.5" customHeight="1" x14ac:dyDescent="0.2">
      <c r="A110" s="11">
        <v>81</v>
      </c>
      <c r="B110" s="19" t="s">
        <v>138</v>
      </c>
      <c r="C110" s="74" t="s">
        <v>204</v>
      </c>
      <c r="D110" s="74" t="s">
        <v>204</v>
      </c>
      <c r="E110" s="114" t="s">
        <v>145</v>
      </c>
    </row>
    <row r="111" spans="1:5" ht="28.5" customHeight="1" x14ac:dyDescent="0.2">
      <c r="A111" s="130"/>
      <c r="B111" s="131" t="s">
        <v>306</v>
      </c>
      <c r="C111" s="43">
        <v>16272684.699999999</v>
      </c>
      <c r="D111" s="43">
        <v>18101428.5</v>
      </c>
    </row>
    <row r="112" spans="1:5" ht="12.75" customHeight="1" x14ac:dyDescent="0.2"/>
    <row r="113" spans="2:2" ht="12.75" customHeight="1" x14ac:dyDescent="0.2">
      <c r="B113" s="2" t="s">
        <v>299</v>
      </c>
    </row>
    <row r="114" spans="2:2" ht="12" customHeight="1" x14ac:dyDescent="0.2"/>
    <row r="115" spans="2:2" x14ac:dyDescent="0.2">
      <c r="B115" s="2" t="s">
        <v>300</v>
      </c>
    </row>
    <row r="116" spans="2:2" x14ac:dyDescent="0.2">
      <c r="B116" s="2" t="s">
        <v>298</v>
      </c>
    </row>
  </sheetData>
  <mergeCells count="42">
    <mergeCell ref="B1:D1"/>
    <mergeCell ref="B2:D2"/>
    <mergeCell ref="B3:D3"/>
    <mergeCell ref="B4:D4"/>
    <mergeCell ref="C7:D7"/>
    <mergeCell ref="C6:D6"/>
    <mergeCell ref="C12:D12"/>
    <mergeCell ref="C13:D13"/>
    <mergeCell ref="C8:D8"/>
    <mergeCell ref="C11:D11"/>
    <mergeCell ref="C9:D9"/>
    <mergeCell ref="C10:D10"/>
    <mergeCell ref="B101:D101"/>
    <mergeCell ref="B91:D91"/>
    <mergeCell ref="B63:D63"/>
    <mergeCell ref="C14:D14"/>
    <mergeCell ref="C15:D15"/>
    <mergeCell ref="C16:D16"/>
    <mergeCell ref="C17:D17"/>
    <mergeCell ref="C41:D41"/>
    <mergeCell ref="C36:D36"/>
    <mergeCell ref="C24:D24"/>
    <mergeCell ref="C25:D25"/>
    <mergeCell ref="C37:D37"/>
    <mergeCell ref="C38:D38"/>
    <mergeCell ref="C39:D39"/>
    <mergeCell ref="C40:D40"/>
    <mergeCell ref="C26:D26"/>
    <mergeCell ref="C18:D18"/>
    <mergeCell ref="B43:D43"/>
    <mergeCell ref="B22:D22"/>
    <mergeCell ref="B21:D21"/>
    <mergeCell ref="B20:D20"/>
    <mergeCell ref="C27:D27"/>
    <mergeCell ref="C28:D28"/>
    <mergeCell ref="C29:D29"/>
    <mergeCell ref="C30:D30"/>
    <mergeCell ref="C31:D31"/>
    <mergeCell ref="C32:D32"/>
    <mergeCell ref="C33:D33"/>
    <mergeCell ref="C35:D35"/>
    <mergeCell ref="C34:D34"/>
  </mergeCells>
  <phoneticPr fontId="1" type="noConversion"/>
  <hyperlinks>
    <hyperlink ref="D46" r:id="rId1"/>
    <hyperlink ref="D48" r:id="rId2"/>
    <hyperlink ref="D61" r:id="rId3"/>
    <hyperlink ref="D51" r:id="rId4" display="http://yandex.ru/clck/jsredir?bu=uniq15229990797902846392&amp;from=yandex.ru%3Bsearch%2F%3Bweb%3B%3B&amp;text=&amp;etext=1749.2HqRQ-DR86Zbf42bCPpbom5K3foZebqEQDKUJe5Og1s61VePP0gf52R0Ca0NXM3RfitmCoY4g6DXYa8GGTym0AM-kU4fX8wG_A734xMk-aq_r-CXHvOqAuCihc8sezxbpyX7mt_pc7e8hNXIPBnPj-jDsR1BbrtYOBWaNMiDNpC7OBdkGKDCTFJCEQFISVqp.7bb177351578fa45ae98ef9a728cfd62e61c1065&amp;uuid=&amp;state=PEtFfuTeVD4jaxywoSUvtB2i7c0_vxGd2E9eR729KuIQGpPxcKWQSHSdfi63Is_-FTQakDLX4Cm898924SG_gw3_Ej3CZklP&amp;&amp;cst=AiuY0DBWFJ5Hyx_fyvalFDCyiSoidKR8N4iKFykacopqR-LJVgy6eKVYX9gWm-nOxnR0jDByKKOdvbNABXAxxlWY4t12gXH_BjlS1S0xqylOsNdvrOWuOHt9qWLWn_HWSBORmeZ2KvdbOa4zmwcod3K_oDBBj0E9bIRvFZl3NjF0IT8KOQrs9PVUc-ig74JB7j_Kv4DsaZ9o6eaot3RrpmBYVIrglf8V-bIsznTQyymaYFffSfvrVQjVQXdCA09ZtEzc6npiqOUxT0Cpbo1Noy6YogC7Yg0PevWCq7UF7KWQlYINf70sIPqbqk-VGXWx1Vg7yzvAgOIPO17hXZ7uHNPKO71ZYE6GLNV1PxWFzYr80jdL0FFEXH15_QnZm9cdnJ4NJ5t4X6kN2fr8bq4znncJxYq1o5yMlGp3jyL0ZAw6sMzUebHtXd0qrajvxVnSlq-wbniOsfiJxLd6zEnTLDv_gDjBMbkH5ow3-MS9vbBFUlJAgBRCR1rOKTVKr2hucSOjevRAbazds-G7tsQzyTPEiAnOC6AplHOxYzIVr_NhcdKvFN8O-Rcbmr5WkYR_aKWkUmMtMADv1_tCh74w5v0ubRy1tJg5J4KGf3jrSmmqvXWTAWi945JshxKQGGXedQi8PTceQSUBAdndhf4LmBncDk3MBTGSEIY8omJY6KXQv7ZZFl3VlVw93yoqemG4SW491jgQUvvMM02pSZZ7W9-lvAhtjEjqlyxI7JIqWtwac5Ak8VX7hErds119q_k1giuZCcfkpSmPF8Qfmm3SjKdj2S4I1BYt7aM6AswxcVZfaKi2mEaZFCn4UOc8iCb8ACTAG5lGGw2ejLt4NEw6qQnQeMTzXji_gJFeC-MbTqLz0XDwwTY-eL8b_5HHq06kfwSDz7hwbUORg_ddbypp76HKTFrs10osGmM05jbvcqreSG2bjKfARw,,&amp;data=UlNrNmk5WktYejR0eWJFYk1LdmtxdHJIdlRDS0t4Umd4T3ZJSUYzSFYxYTJ1RFJic0w5NWFIck82NDFuQW1IbW9aWXVjbThBSDVvMWYza3Q4dmZKa2VYU3Y5LTZXY1JiOHBicTVqWlBjNUks&amp;sign=3e9b82e20a8414560cef8d068630ba77&amp;keyno=0&amp;b64e=2&amp;ref=orjY4mGPRjk5boDnW0uvlrrd71vZw9kpjly_ySFdX80,&amp;l10n=ru&amp;cts=1523014171074&amp;mc=4.134336113194453"/>
    <hyperlink ref="D62" r:id="rId5" display="http://yandex.ru/clck/jsredir?bu=uniq15229973757286823560&amp;from=yandex.ru%3Bsearch%2F%3Bweb%3B%3B&amp;text=&amp;etext=1749.jnbwErflabbunKxAn1_PMdofiK1ifX0kOdsbkdOroRz_Rb90tUPT1nHQK9YuJMhAy_KjefyRiVsZ9iAbhJb62rJXCCzXcm8m6AQmVBW__axso6gC-B5F-h2JxqM4uMMMjO4wIH2qqXwajtg12TmHKZXbpTw81ucDFWYmNU5vgfYqMwJBLApPb3Z33oZV1woiTnV5GLiXhZVRRNwHNWwnWHwVhReLAU3jcR7C_W2wFelGtRJJSjWbV846NarhxYYCDawhEziPN5PCvIOCahGcEwJd-GFm2h6w-GEfhC1OTpyHivs8zIfwlvZnlN4N9cKzFxAUiowdcD5Y-fwwNbxgWDSpDiCnvrixFceliKRMxXFc-i2VvH_AsYXhpYI4y2PFdh45Flz354HrUb3rflChIQ.f36c7239f3e419d96f4a3281e723b24d8719c240&amp;uuid=&amp;state=PEtFfuTeVD4jaxywoSUvtB2i7c0_vxGd2E9eR729KuIQGpPxcKWQSHSdfi63Is_-FTQakDLX4CmqRemu2IM4uWqJUR8toKti&amp;&amp;cst=AiuY0DBWFJ5Hyx_fyvalFDCyiSoidKR8N4iKFykacopqR-LJVgy6eKVYX9gWm-nOxnR0jDByKKOdvbNABXAxxlWY4t12gXH_BjlS1S0xqylOsNdvrOWuOHt9qWLWn_HWSBORmeZ2KvdbOa4zmwcod3K_oDBBj0E9bIRvFZl3NjF0IT8KOQrs9PVUc-ig74JB7j_Kv4DsaZ9o6eaot3RrpmBYVIrglf8V-bIsznTQyymaYFffSfvrVQjVQXdCA09ZtEzc6npiqOUxT0Cpbo1Noy6YogC7Yg0PevWCq7UF7KWQlYINf70sIPqbqk-VGXWx1Vg7yzvAgOIPO17hXZ7uHNPKO71ZYE6GLNV1PxWFzYpMUcZvTJqPIvKz36b0_HcHThDddmVaxPJioIoMRcFvQbERZFL2GMOyabl2ORtyuUOGY8uOI6V8QVzk6k9nIWTF5AR7pghOo00_IRu9nIEj_nbI-KnFmjS5JXv1Yc7jUDuTcbJcBZ84-zSkZjDXfPRF1CPFhcxM9mpZZ8-unDWPXYGJwlb8khiL6Jpd0kyCHUL0ueYa-nAWDT-JxOAM0mdMkrNOR5jBGHXoAvGmMVXRGS8BAQaXkNNuaLBd0eeKwEowz4eT4kopdCF3mG3vkoBfq1dDx-pCXh6xpDFthd7x4UCvZb15XzQaXE0bhNQ5g811l9TOB5EMQm-zt2QyW2ojxe-iU3Wt8rMthoc37ag_LltdOg8pLSMPimIGgZUvigQUuRfvtBeQ8DrAf_uCElhqMhhRml8Ex0WGoIIl8Z69nmPLPYNfQ0EdNq_Lv851757e61ukESir0a6NsJTDbjq8v1mjP-Qpt26442gnG3biCJbElB_tObHvYvk72arzPz1OutMklCrEwJR80Id_1ItTe2pM42yjkidwKFq97tU2SF5s0UxHgIwaDpRtKL2onpo,&amp;data=UlNrNmk5WktYejR0eWJFYk1LdmtxaEhOSDNtZ0gtX25fT3FFamtyaEZqZFYyWjg4ckphdHpZb2xUN1lDc1pfQVFqUlU0WDB6SE9ET083S3JROWpCdVItNkFISXlQTU1E&amp;sign=c71108be2fc480660cde76ce0ea48faa&amp;keyno=0&amp;b64e=2&amp;ref=orjY4mGPRjk5boDnW0uvlrrd71vZw9kpjly_ySFdX80,&amp;l10n=ru&amp;cts=1523014391215&amp;mc=4.7724803881016635"/>
  </hyperlinks>
  <pageMargins left="0.39370078740157483" right="0.15748031496062992" top="0.39370078740157483" bottom="0.27559055118110237" header="0.15748031496062992" footer="0.23622047244094491"/>
  <pageSetup paperSize="9" scale="65" fitToHeight="0" orientation="portrait" r:id="rId6"/>
  <headerFooter differentFirst="1" alignWithMargins="0">
    <oddFooter>&amp;C&amp;P</oddFooter>
  </headerFooter>
  <rowBreaks count="5" manualBreakCount="5">
    <brk id="27" max="3" man="1"/>
    <brk id="46" max="3" man="1"/>
    <brk id="53" max="3" man="1"/>
    <brk id="59" max="3" man="1"/>
    <brk id="83" max="3" man="1"/>
  </rowBreaks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>
      <selection activeCell="B24" sqref="B24"/>
    </sheetView>
  </sheetViews>
  <sheetFormatPr defaultRowHeight="12.75" x14ac:dyDescent="0.2"/>
  <cols>
    <col min="1" max="1" width="6" style="2" customWidth="1"/>
    <col min="2" max="2" width="80.5703125" style="2" customWidth="1"/>
    <col min="3" max="8" width="25.7109375" style="2" customWidth="1"/>
    <col min="9" max="16384" width="9.140625" style="2"/>
  </cols>
  <sheetData>
    <row r="1" spans="1:9" ht="15.75" x14ac:dyDescent="0.25">
      <c r="H1" s="18" t="s">
        <v>65</v>
      </c>
    </row>
    <row r="2" spans="1:9" ht="15.75" x14ac:dyDescent="0.25">
      <c r="H2" s="18" t="s">
        <v>55</v>
      </c>
    </row>
    <row r="4" spans="1:9" ht="63.75" customHeight="1" x14ac:dyDescent="0.2">
      <c r="B4" s="158" t="s">
        <v>161</v>
      </c>
      <c r="C4" s="158"/>
      <c r="D4" s="158"/>
      <c r="E4" s="158"/>
      <c r="F4" s="158"/>
      <c r="G4" s="158"/>
      <c r="H4" s="158"/>
    </row>
    <row r="5" spans="1:9" ht="15.75" customHeight="1" x14ac:dyDescent="0.25">
      <c r="B5" s="33"/>
      <c r="C5" s="33"/>
      <c r="D5" s="33"/>
      <c r="E5" s="33"/>
      <c r="F5" s="33"/>
      <c r="G5" s="33"/>
      <c r="H5" s="38" t="s">
        <v>168</v>
      </c>
      <c r="I5" s="1"/>
    </row>
    <row r="6" spans="1:9" ht="47.25" customHeight="1" x14ac:dyDescent="0.2">
      <c r="A6" s="71" t="s">
        <v>3</v>
      </c>
      <c r="B6" s="71" t="s">
        <v>0</v>
      </c>
      <c r="C6" s="3" t="s">
        <v>162</v>
      </c>
      <c r="D6" s="3" t="s">
        <v>163</v>
      </c>
      <c r="E6" s="3" t="s">
        <v>164</v>
      </c>
      <c r="F6" s="3" t="s">
        <v>165</v>
      </c>
      <c r="G6" s="3" t="s">
        <v>166</v>
      </c>
      <c r="H6" s="3" t="s">
        <v>167</v>
      </c>
    </row>
    <row r="7" spans="1:9" ht="58.5" customHeight="1" x14ac:dyDescent="0.2">
      <c r="A7" s="17" t="s">
        <v>43</v>
      </c>
      <c r="B7" s="19" t="s">
        <v>143</v>
      </c>
      <c r="C7" s="77"/>
      <c r="D7" s="77">
        <f t="shared" ref="D7:E7" si="0">D9+D10+D11+D12+D15+D14+D13</f>
        <v>0</v>
      </c>
      <c r="E7" s="77">
        <f t="shared" si="0"/>
        <v>337517.30100000004</v>
      </c>
      <c r="F7" s="77">
        <f>F9+F10+F11+F12+F15+F14+F13</f>
        <v>1350</v>
      </c>
      <c r="G7" s="77">
        <f>G9+G10+G11+G12+G15+G14+G13</f>
        <v>960</v>
      </c>
      <c r="H7" s="70">
        <f>D7+E7+F7+G7</f>
        <v>339827.30100000004</v>
      </c>
    </row>
    <row r="8" spans="1:9" ht="14.25" x14ac:dyDescent="0.2">
      <c r="A8" s="17"/>
      <c r="B8" s="19" t="s">
        <v>61</v>
      </c>
      <c r="C8" s="8"/>
      <c r="D8" s="78"/>
      <c r="E8" s="78"/>
      <c r="F8" s="78"/>
      <c r="G8" s="78"/>
      <c r="H8" s="70"/>
    </row>
    <row r="9" spans="1:9" ht="25.5" x14ac:dyDescent="0.2">
      <c r="A9" s="17" t="s">
        <v>49</v>
      </c>
      <c r="B9" s="19" t="s">
        <v>260</v>
      </c>
      <c r="C9" s="8"/>
      <c r="D9" s="86">
        <v>0</v>
      </c>
      <c r="E9" s="8">
        <v>290898.2</v>
      </c>
      <c r="F9" s="78"/>
      <c r="G9" s="78"/>
      <c r="H9" s="70">
        <f t="shared" ref="H9" si="1">D9+E9+F9+G9</f>
        <v>290898.2</v>
      </c>
    </row>
    <row r="10" spans="1:9" ht="14.25" x14ac:dyDescent="0.2">
      <c r="A10" s="17" t="s">
        <v>45</v>
      </c>
      <c r="B10" s="19" t="s">
        <v>261</v>
      </c>
      <c r="C10" s="8"/>
      <c r="D10" s="86">
        <v>0</v>
      </c>
      <c r="E10" s="8">
        <v>3855.8009999999999</v>
      </c>
      <c r="F10" s="78"/>
      <c r="G10" s="78"/>
      <c r="H10" s="70">
        <f>D10+E10+F10+G10</f>
        <v>3855.8009999999999</v>
      </c>
    </row>
    <row r="11" spans="1:9" ht="14.25" x14ac:dyDescent="0.2">
      <c r="A11" s="17" t="s">
        <v>46</v>
      </c>
      <c r="B11" s="19" t="s">
        <v>262</v>
      </c>
      <c r="C11" s="8"/>
      <c r="D11" s="86">
        <v>0</v>
      </c>
      <c r="E11" s="8"/>
      <c r="F11" s="8">
        <v>1350</v>
      </c>
      <c r="G11" s="78"/>
      <c r="H11" s="70">
        <f t="shared" ref="H11:H15" si="2">D11+E11+F11+G11</f>
        <v>1350</v>
      </c>
    </row>
    <row r="12" spans="1:9" ht="14.25" x14ac:dyDescent="0.2">
      <c r="A12" s="17" t="s">
        <v>47</v>
      </c>
      <c r="B12" s="19" t="s">
        <v>263</v>
      </c>
      <c r="C12" s="8"/>
      <c r="D12" s="86">
        <v>0</v>
      </c>
      <c r="E12" s="8">
        <v>1810.9</v>
      </c>
      <c r="F12" s="78"/>
      <c r="G12" s="78"/>
      <c r="H12" s="70">
        <f t="shared" si="2"/>
        <v>1810.9</v>
      </c>
    </row>
    <row r="13" spans="1:9" ht="38.25" x14ac:dyDescent="0.25">
      <c r="A13" s="17" t="s">
        <v>264</v>
      </c>
      <c r="B13" s="19" t="s">
        <v>265</v>
      </c>
      <c r="C13" s="79"/>
      <c r="D13" s="86">
        <v>0</v>
      </c>
      <c r="E13" s="79"/>
      <c r="F13" s="80"/>
      <c r="G13" s="81">
        <v>960</v>
      </c>
      <c r="H13" s="70">
        <v>960</v>
      </c>
    </row>
    <row r="14" spans="1:9" ht="12.75" customHeight="1" x14ac:dyDescent="0.2">
      <c r="A14" s="17" t="s">
        <v>266</v>
      </c>
      <c r="B14" s="19" t="s">
        <v>267</v>
      </c>
      <c r="C14" s="8"/>
      <c r="D14" s="86">
        <v>0</v>
      </c>
      <c r="E14" s="76">
        <v>10106.200000000001</v>
      </c>
      <c r="F14" s="78"/>
      <c r="G14" s="78"/>
      <c r="H14" s="70">
        <f t="shared" si="2"/>
        <v>10106.200000000001</v>
      </c>
    </row>
    <row r="15" spans="1:9" ht="12.75" customHeight="1" x14ac:dyDescent="0.2">
      <c r="A15" s="17" t="s">
        <v>268</v>
      </c>
      <c r="B15" s="19" t="s">
        <v>269</v>
      </c>
      <c r="C15" s="8"/>
      <c r="D15" s="86">
        <v>0</v>
      </c>
      <c r="E15" s="76">
        <v>30846.2</v>
      </c>
      <c r="F15" s="78"/>
      <c r="G15" s="78"/>
      <c r="H15" s="70">
        <f t="shared" si="2"/>
        <v>30846.2</v>
      </c>
    </row>
    <row r="16" spans="1:9" ht="12" customHeight="1" x14ac:dyDescent="0.2"/>
    <row r="17" spans="1:6" ht="12" customHeight="1" x14ac:dyDescent="0.2">
      <c r="B17" s="2" t="s">
        <v>299</v>
      </c>
    </row>
    <row r="18" spans="1:6" ht="12" customHeight="1" x14ac:dyDescent="0.2"/>
    <row r="19" spans="1:6" x14ac:dyDescent="0.2">
      <c r="B19" s="2" t="s">
        <v>305</v>
      </c>
    </row>
    <row r="20" spans="1:6" x14ac:dyDescent="0.2">
      <c r="B20" s="2" t="s">
        <v>298</v>
      </c>
    </row>
    <row r="22" spans="1:6" ht="35.25" customHeight="1" x14ac:dyDescent="0.25">
      <c r="A22" s="157" t="s">
        <v>131</v>
      </c>
      <c r="B22" s="157"/>
      <c r="C22" s="157"/>
      <c r="D22" s="157"/>
      <c r="E22" s="157"/>
      <c r="F22" s="157"/>
    </row>
  </sheetData>
  <mergeCells count="2">
    <mergeCell ref="A22:F22"/>
    <mergeCell ref="B4:H4"/>
  </mergeCells>
  <pageMargins left="0.15748031496062992" right="0.15748031496062992" top="0.39370078740157483" bottom="0.27559055118110237" header="0.15748031496062992" footer="0.23622047244094491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workbookViewId="0">
      <selection activeCell="B25" sqref="B25"/>
    </sheetView>
  </sheetViews>
  <sheetFormatPr defaultRowHeight="12.75" x14ac:dyDescent="0.2"/>
  <cols>
    <col min="1" max="1" width="6" style="2" customWidth="1"/>
    <col min="2" max="2" width="80.5703125" style="2" customWidth="1"/>
    <col min="3" max="4" width="25.7109375" style="2" customWidth="1"/>
    <col min="5" max="16384" width="9.140625" style="2"/>
  </cols>
  <sheetData>
    <row r="1" spans="1:4" ht="15.75" x14ac:dyDescent="0.25">
      <c r="D1" s="18" t="s">
        <v>66</v>
      </c>
    </row>
    <row r="2" spans="1:4" ht="15.75" x14ac:dyDescent="0.25">
      <c r="D2" s="18" t="s">
        <v>64</v>
      </c>
    </row>
    <row r="4" spans="1:4" ht="63.75" customHeight="1" x14ac:dyDescent="0.2">
      <c r="B4" s="158" t="s">
        <v>62</v>
      </c>
      <c r="C4" s="158"/>
      <c r="D4" s="158"/>
    </row>
    <row r="5" spans="1:4" ht="15.75" customHeight="1" x14ac:dyDescent="0.25">
      <c r="B5" s="33"/>
      <c r="C5" s="33"/>
      <c r="D5" s="38" t="s">
        <v>168</v>
      </c>
    </row>
    <row r="6" spans="1:4" ht="14.25" x14ac:dyDescent="0.2">
      <c r="A6" s="40" t="s">
        <v>3</v>
      </c>
      <c r="B6" s="40" t="s">
        <v>0</v>
      </c>
      <c r="C6" s="3" t="s">
        <v>169</v>
      </c>
      <c r="D6" s="3" t="s">
        <v>170</v>
      </c>
    </row>
    <row r="7" spans="1:4" ht="43.5" customHeight="1" x14ac:dyDescent="0.2">
      <c r="A7" s="17" t="s">
        <v>50</v>
      </c>
      <c r="B7" s="19" t="s">
        <v>60</v>
      </c>
      <c r="C7" s="37"/>
      <c r="D7" s="39"/>
    </row>
    <row r="8" spans="1:4" ht="14.25" x14ac:dyDescent="0.2">
      <c r="A8" s="17"/>
      <c r="B8" s="19" t="s">
        <v>63</v>
      </c>
      <c r="C8" s="37"/>
      <c r="D8" s="39"/>
    </row>
    <row r="9" spans="1:4" ht="38.25" x14ac:dyDescent="0.2">
      <c r="A9" s="17" t="s">
        <v>51</v>
      </c>
      <c r="B9" s="19" t="s">
        <v>265</v>
      </c>
      <c r="C9" s="82">
        <v>0</v>
      </c>
      <c r="D9" s="82">
        <v>960</v>
      </c>
    </row>
    <row r="10" spans="1:4" ht="14.25" hidden="1" x14ac:dyDescent="0.2">
      <c r="A10" s="17" t="s">
        <v>52</v>
      </c>
      <c r="B10" s="19"/>
      <c r="C10" s="37"/>
      <c r="D10" s="39"/>
    </row>
    <row r="11" spans="1:4" ht="14.25" hidden="1" x14ac:dyDescent="0.2">
      <c r="A11" s="17" t="s">
        <v>53</v>
      </c>
      <c r="B11" s="19"/>
      <c r="C11" s="37"/>
      <c r="D11" s="39"/>
    </row>
    <row r="12" spans="1:4" ht="14.25" hidden="1" x14ac:dyDescent="0.2">
      <c r="A12" s="17" t="s">
        <v>54</v>
      </c>
      <c r="B12" s="19"/>
      <c r="C12" s="37"/>
      <c r="D12" s="39"/>
    </row>
    <row r="13" spans="1:4" ht="14.25" hidden="1" x14ac:dyDescent="0.2">
      <c r="A13" s="17" t="s">
        <v>48</v>
      </c>
      <c r="B13" s="19"/>
      <c r="C13" s="37"/>
      <c r="D13" s="39"/>
    </row>
    <row r="14" spans="1:4" ht="12.75" customHeight="1" x14ac:dyDescent="0.2"/>
    <row r="15" spans="1:4" ht="12.75" customHeight="1" x14ac:dyDescent="0.2">
      <c r="B15" s="2" t="s">
        <v>299</v>
      </c>
    </row>
    <row r="16" spans="1:4" ht="12" customHeight="1" x14ac:dyDescent="0.2"/>
    <row r="17" spans="1:4" x14ac:dyDescent="0.2">
      <c r="B17" s="2" t="s">
        <v>304</v>
      </c>
    </row>
    <row r="18" spans="1:4" x14ac:dyDescent="0.2">
      <c r="B18" s="2" t="s">
        <v>298</v>
      </c>
    </row>
    <row r="20" spans="1:4" ht="34.5" customHeight="1" x14ac:dyDescent="0.25">
      <c r="A20" s="157" t="s">
        <v>132</v>
      </c>
      <c r="B20" s="157"/>
      <c r="C20" s="157"/>
      <c r="D20" s="157"/>
    </row>
  </sheetData>
  <mergeCells count="2">
    <mergeCell ref="B4:D4"/>
    <mergeCell ref="A20:D20"/>
  </mergeCells>
  <pageMargins left="0.15748031496062992" right="0.15748031496062992" top="0.39370078740157483" bottom="0.27559055118110237" header="0.15748031496062992" footer="0.23622047244094491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0"/>
  <sheetViews>
    <sheetView topLeftCell="A6" workbookViewId="0">
      <selection activeCell="D25" sqref="D25:E25"/>
    </sheetView>
  </sheetViews>
  <sheetFormatPr defaultRowHeight="15.75" x14ac:dyDescent="0.25"/>
  <cols>
    <col min="1" max="1" width="4.28515625" style="21" customWidth="1"/>
    <col min="2" max="2" width="29.7109375" style="21" customWidth="1"/>
    <col min="3" max="5" width="20.7109375" style="21" customWidth="1"/>
    <col min="6" max="16384" width="9.140625" style="21"/>
  </cols>
  <sheetData>
    <row r="1" spans="1:5" x14ac:dyDescent="0.25">
      <c r="E1" s="18" t="s">
        <v>80</v>
      </c>
    </row>
    <row r="2" spans="1:5" ht="15.75" customHeight="1" x14ac:dyDescent="0.25">
      <c r="D2" s="163" t="s">
        <v>171</v>
      </c>
      <c r="E2" s="163"/>
    </row>
    <row r="3" spans="1:5" ht="31.5" customHeight="1" x14ac:dyDescent="0.25">
      <c r="D3" s="163"/>
      <c r="E3" s="163"/>
    </row>
    <row r="4" spans="1:5" x14ac:dyDescent="0.25">
      <c r="E4" s="22"/>
    </row>
    <row r="5" spans="1:5" ht="69.75" customHeight="1" x14ac:dyDescent="0.25">
      <c r="A5" s="160" t="s">
        <v>74</v>
      </c>
      <c r="B5" s="160"/>
      <c r="C5" s="160"/>
      <c r="D5" s="160"/>
      <c r="E5" s="160"/>
    </row>
    <row r="6" spans="1:5" x14ac:dyDescent="0.25">
      <c r="A6" s="20"/>
      <c r="B6" s="20"/>
      <c r="C6" s="20"/>
      <c r="D6" s="20"/>
      <c r="E6" s="20"/>
    </row>
    <row r="7" spans="1:5" x14ac:dyDescent="0.25">
      <c r="A7" s="161" t="s">
        <v>198</v>
      </c>
      <c r="B7" s="161"/>
      <c r="C7" s="161"/>
      <c r="D7" s="161"/>
      <c r="E7" s="161"/>
    </row>
    <row r="8" spans="1:5" x14ac:dyDescent="0.25">
      <c r="A8" s="162" t="s">
        <v>2</v>
      </c>
      <c r="B8" s="162"/>
      <c r="C8" s="162"/>
      <c r="D8" s="162"/>
      <c r="E8" s="162"/>
    </row>
    <row r="9" spans="1:5" x14ac:dyDescent="0.25">
      <c r="E9" s="22" t="s">
        <v>75</v>
      </c>
    </row>
    <row r="10" spans="1:5" ht="110.25" x14ac:dyDescent="0.25">
      <c r="A10" s="42" t="s">
        <v>76</v>
      </c>
      <c r="B10" s="42" t="s">
        <v>77</v>
      </c>
      <c r="C10" s="42" t="s">
        <v>81</v>
      </c>
      <c r="D10" s="42" t="s">
        <v>82</v>
      </c>
      <c r="E10" s="42" t="s">
        <v>78</v>
      </c>
    </row>
    <row r="11" spans="1:5" x14ac:dyDescent="0.25">
      <c r="A11" s="42">
        <v>1</v>
      </c>
      <c r="B11" s="42">
        <v>2</v>
      </c>
      <c r="C11" s="42">
        <v>3</v>
      </c>
      <c r="D11" s="42">
        <v>4</v>
      </c>
      <c r="E11" s="42" t="s">
        <v>79</v>
      </c>
    </row>
    <row r="12" spans="1:5" x14ac:dyDescent="0.25">
      <c r="A12" s="42">
        <v>1</v>
      </c>
      <c r="B12" s="69" t="s">
        <v>204</v>
      </c>
      <c r="C12" s="69" t="s">
        <v>204</v>
      </c>
      <c r="D12" s="69" t="s">
        <v>204</v>
      </c>
      <c r="E12" s="69" t="s">
        <v>204</v>
      </c>
    </row>
    <row r="13" spans="1:5" x14ac:dyDescent="0.25">
      <c r="A13" s="42">
        <v>2</v>
      </c>
      <c r="B13" s="23"/>
      <c r="C13" s="24"/>
      <c r="D13" s="24"/>
      <c r="E13" s="24"/>
    </row>
    <row r="14" spans="1:5" x14ac:dyDescent="0.25">
      <c r="A14" s="42">
        <v>3</v>
      </c>
      <c r="B14" s="23"/>
      <c r="C14" s="24"/>
      <c r="D14" s="24"/>
      <c r="E14" s="24"/>
    </row>
    <row r="15" spans="1:5" x14ac:dyDescent="0.25">
      <c r="A15" s="42">
        <v>4</v>
      </c>
      <c r="B15" s="23"/>
      <c r="C15" s="24"/>
      <c r="D15" s="24"/>
      <c r="E15" s="24"/>
    </row>
    <row r="16" spans="1:5" x14ac:dyDescent="0.25">
      <c r="A16" s="42">
        <v>5</v>
      </c>
      <c r="B16" s="23"/>
      <c r="C16" s="24"/>
      <c r="D16" s="24"/>
      <c r="E16" s="24"/>
    </row>
    <row r="17" spans="1:5" x14ac:dyDescent="0.25">
      <c r="A17" s="42">
        <v>6</v>
      </c>
      <c r="B17" s="23"/>
      <c r="C17" s="24"/>
      <c r="D17" s="24"/>
      <c r="E17" s="24"/>
    </row>
    <row r="18" spans="1:5" x14ac:dyDescent="0.25">
      <c r="A18" s="42">
        <v>7</v>
      </c>
      <c r="B18" s="23"/>
      <c r="C18" s="24"/>
      <c r="D18" s="24"/>
      <c r="E18" s="24"/>
    </row>
    <row r="19" spans="1:5" x14ac:dyDescent="0.25">
      <c r="A19" s="42">
        <v>8</v>
      </c>
      <c r="B19" s="23"/>
      <c r="C19" s="24"/>
      <c r="D19" s="24"/>
      <c r="E19" s="24"/>
    </row>
    <row r="20" spans="1:5" x14ac:dyDescent="0.25">
      <c r="A20" s="42">
        <v>9</v>
      </c>
      <c r="B20" s="23"/>
      <c r="C20" s="24"/>
      <c r="D20" s="24"/>
      <c r="E20" s="24"/>
    </row>
    <row r="21" spans="1:5" x14ac:dyDescent="0.25">
      <c r="A21" s="42">
        <v>10</v>
      </c>
      <c r="B21" s="23"/>
      <c r="C21" s="24"/>
      <c r="D21" s="24"/>
      <c r="E21" s="24"/>
    </row>
    <row r="22" spans="1:5" x14ac:dyDescent="0.25">
      <c r="A22" s="42">
        <v>11</v>
      </c>
      <c r="B22" s="23"/>
      <c r="C22" s="24"/>
      <c r="D22" s="24"/>
      <c r="E22" s="24"/>
    </row>
    <row r="23" spans="1:5" x14ac:dyDescent="0.25">
      <c r="A23" s="42">
        <v>12</v>
      </c>
      <c r="B23" s="23"/>
      <c r="C23" s="24"/>
      <c r="D23" s="24"/>
      <c r="E23" s="24"/>
    </row>
    <row r="25" spans="1:5" ht="47.25" customHeight="1" x14ac:dyDescent="0.25">
      <c r="A25" s="164" t="s">
        <v>301</v>
      </c>
      <c r="B25" s="164"/>
      <c r="C25" s="164"/>
      <c r="D25" s="21" t="s">
        <v>302</v>
      </c>
    </row>
    <row r="26" spans="1:5" x14ac:dyDescent="0.25">
      <c r="A26" s="2"/>
    </row>
    <row r="27" spans="1:5" x14ac:dyDescent="0.25">
      <c r="A27" s="2" t="s">
        <v>300</v>
      </c>
    </row>
    <row r="28" spans="1:5" x14ac:dyDescent="0.25">
      <c r="A28" s="2" t="s">
        <v>298</v>
      </c>
    </row>
    <row r="30" spans="1:5" ht="41.25" customHeight="1" x14ac:dyDescent="0.25">
      <c r="A30" s="159" t="s">
        <v>128</v>
      </c>
      <c r="B30" s="159"/>
      <c r="C30" s="159"/>
      <c r="D30" s="159"/>
      <c r="E30" s="159"/>
    </row>
  </sheetData>
  <mergeCells count="6">
    <mergeCell ref="A30:E30"/>
    <mergeCell ref="A5:E5"/>
    <mergeCell ref="A7:E7"/>
    <mergeCell ref="A8:E8"/>
    <mergeCell ref="D2:E3"/>
    <mergeCell ref="A25:C25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9"/>
  <sheetViews>
    <sheetView zoomScaleNormal="100" workbookViewId="0">
      <selection activeCell="A32" sqref="A32"/>
    </sheetView>
  </sheetViews>
  <sheetFormatPr defaultRowHeight="15.75" x14ac:dyDescent="0.25"/>
  <cols>
    <col min="1" max="1" width="4.28515625" style="21" customWidth="1"/>
    <col min="2" max="2" width="32.7109375" style="21" customWidth="1"/>
    <col min="3" max="3" width="37" style="21" customWidth="1"/>
    <col min="4" max="4" width="31.85546875" style="21" customWidth="1"/>
    <col min="5" max="5" width="33.5703125" style="21" customWidth="1"/>
    <col min="6" max="6" width="30.85546875" style="21" customWidth="1"/>
    <col min="7" max="8" width="22.7109375" style="21" customWidth="1"/>
    <col min="9" max="16384" width="9.140625" style="21"/>
  </cols>
  <sheetData>
    <row r="1" spans="1:8" x14ac:dyDescent="0.25">
      <c r="H1" s="18" t="s">
        <v>85</v>
      </c>
    </row>
    <row r="2" spans="1:8" ht="15.75" customHeight="1" x14ac:dyDescent="0.25">
      <c r="G2" s="163" t="s">
        <v>171</v>
      </c>
      <c r="H2" s="163"/>
    </row>
    <row r="3" spans="1:8" ht="33" customHeight="1" x14ac:dyDescent="0.25">
      <c r="G3" s="163"/>
      <c r="H3" s="163"/>
    </row>
    <row r="4" spans="1:8" x14ac:dyDescent="0.25">
      <c r="H4" s="22"/>
    </row>
    <row r="5" spans="1:8" ht="101.25" customHeight="1" x14ac:dyDescent="0.25">
      <c r="A5" s="160" t="s">
        <v>172</v>
      </c>
      <c r="B5" s="160"/>
      <c r="C5" s="160"/>
      <c r="D5" s="160"/>
      <c r="E5" s="160"/>
      <c r="F5" s="160"/>
      <c r="G5" s="160"/>
      <c r="H5" s="16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x14ac:dyDescent="0.25">
      <c r="A7" s="161" t="s">
        <v>198</v>
      </c>
      <c r="B7" s="161"/>
      <c r="C7" s="161"/>
      <c r="D7" s="161"/>
      <c r="E7" s="161"/>
      <c r="F7" s="161"/>
      <c r="G7" s="161"/>
      <c r="H7" s="161"/>
    </row>
    <row r="8" spans="1:8" x14ac:dyDescent="0.25">
      <c r="A8" s="165" t="s">
        <v>2</v>
      </c>
      <c r="B8" s="165"/>
      <c r="C8" s="165"/>
      <c r="D8" s="165"/>
      <c r="E8" s="165"/>
      <c r="F8" s="165"/>
      <c r="G8" s="165"/>
      <c r="H8" s="165"/>
    </row>
    <row r="9" spans="1:8" x14ac:dyDescent="0.25">
      <c r="H9" s="21" t="s">
        <v>75</v>
      </c>
    </row>
    <row r="10" spans="1:8" ht="126" x14ac:dyDescent="0.25">
      <c r="A10" s="51" t="s">
        <v>76</v>
      </c>
      <c r="B10" s="51" t="s">
        <v>86</v>
      </c>
      <c r="C10" s="51" t="s">
        <v>173</v>
      </c>
      <c r="D10" s="51" t="s">
        <v>87</v>
      </c>
      <c r="E10" s="51" t="s">
        <v>174</v>
      </c>
      <c r="F10" s="51" t="s">
        <v>88</v>
      </c>
      <c r="G10" s="51" t="s">
        <v>84</v>
      </c>
      <c r="H10" s="51" t="s">
        <v>89</v>
      </c>
    </row>
    <row r="11" spans="1:8" x14ac:dyDescent="0.25">
      <c r="A11" s="45">
        <v>1</v>
      </c>
      <c r="B11" s="27">
        <v>2</v>
      </c>
      <c r="C11" s="27">
        <v>3</v>
      </c>
      <c r="D11" s="28">
        <v>4</v>
      </c>
      <c r="E11" s="28">
        <v>5</v>
      </c>
      <c r="F11" s="28">
        <v>6</v>
      </c>
      <c r="G11" s="29" t="s">
        <v>90</v>
      </c>
      <c r="H11" s="28">
        <v>8</v>
      </c>
    </row>
    <row r="12" spans="1:8" ht="31.5" x14ac:dyDescent="0.25">
      <c r="A12" s="52"/>
      <c r="B12" s="53" t="s">
        <v>220</v>
      </c>
      <c r="C12" s="54">
        <v>776213.58532444399</v>
      </c>
      <c r="D12" s="55">
        <f>576586.375324444+384.5</f>
        <v>576970.87532444403</v>
      </c>
      <c r="E12" s="55">
        <v>163766</v>
      </c>
      <c r="F12" s="55">
        <v>0</v>
      </c>
      <c r="G12" s="56">
        <f>SUM(C12-E12)</f>
        <v>612447.58532444399</v>
      </c>
      <c r="H12" s="57"/>
    </row>
    <row r="13" spans="1:8" x14ac:dyDescent="0.25">
      <c r="A13" s="52"/>
      <c r="B13" s="53" t="s">
        <v>221</v>
      </c>
      <c r="C13" s="54">
        <v>242044.95290249999</v>
      </c>
      <c r="D13" s="55">
        <f>63016.0169025+89.18</f>
        <v>63105.1969025</v>
      </c>
      <c r="E13" s="55">
        <v>234875.86369270401</v>
      </c>
      <c r="F13" s="55">
        <f>65041.263692704</f>
        <v>65041.263692704</v>
      </c>
      <c r="G13" s="56">
        <f>SUM(C13-E13)</f>
        <v>7169.0892097959877</v>
      </c>
      <c r="H13" s="57"/>
    </row>
    <row r="14" spans="1:8" ht="31.5" x14ac:dyDescent="0.25">
      <c r="A14" s="52"/>
      <c r="B14" s="53" t="s">
        <v>222</v>
      </c>
      <c r="C14" s="54">
        <v>223193.98800000001</v>
      </c>
      <c r="D14" s="55">
        <f>64682.625+362</f>
        <v>65044.625</v>
      </c>
      <c r="E14" s="55">
        <v>201081.67187312321</v>
      </c>
      <c r="F14" s="55">
        <f>66170.1118731232+65.96</f>
        <v>66236.071873123205</v>
      </c>
      <c r="G14" s="56">
        <f>SUM(C14-E14)</f>
        <v>22112.316126876802</v>
      </c>
      <c r="H14" s="57"/>
    </row>
    <row r="15" spans="1:8" ht="31.5" x14ac:dyDescent="0.25">
      <c r="A15" s="52"/>
      <c r="B15" s="53" t="s">
        <v>223</v>
      </c>
      <c r="C15" s="54">
        <v>184430.16175</v>
      </c>
      <c r="D15" s="55">
        <v>70207.446750000003</v>
      </c>
      <c r="E15" s="55">
        <v>164748.01554261232</v>
      </c>
      <c r="F15" s="55">
        <v>68838.515542612324</v>
      </c>
      <c r="G15" s="56">
        <f>SUM(C15-E15)</f>
        <v>19682.146207387676</v>
      </c>
      <c r="H15" s="57"/>
    </row>
    <row r="16" spans="1:8" ht="31.5" x14ac:dyDescent="0.25">
      <c r="A16" s="52">
        <v>1</v>
      </c>
      <c r="B16" s="53" t="s">
        <v>224</v>
      </c>
      <c r="C16" s="54">
        <v>375588.87199999997</v>
      </c>
      <c r="D16" s="55">
        <f>114026.1+99</f>
        <v>114125.1</v>
      </c>
      <c r="E16" s="55">
        <v>319406.71013209148</v>
      </c>
      <c r="F16" s="55">
        <f>99207.1701320915+108.64</f>
        <v>99315.810132091501</v>
      </c>
      <c r="G16" s="56">
        <f t="shared" ref="G16:G28" si="0">SUM(C16-E16)</f>
        <v>56182.161867908493</v>
      </c>
      <c r="H16" s="57"/>
    </row>
    <row r="17" spans="1:8" ht="31.5" x14ac:dyDescent="0.25">
      <c r="A17" s="52">
        <v>4</v>
      </c>
      <c r="B17" s="53" t="s">
        <v>225</v>
      </c>
      <c r="C17" s="54">
        <v>391363.54199999996</v>
      </c>
      <c r="D17" s="55">
        <f>305727.975+365</f>
        <v>306092.97499999998</v>
      </c>
      <c r="E17" s="55">
        <v>354161.446</v>
      </c>
      <c r="F17" s="55">
        <f>284127.246+296.4</f>
        <v>284423.64600000001</v>
      </c>
      <c r="G17" s="56">
        <f t="shared" si="0"/>
        <v>37202.095999999961</v>
      </c>
      <c r="H17" s="57"/>
    </row>
    <row r="18" spans="1:8" ht="31.5" x14ac:dyDescent="0.25">
      <c r="A18" s="52">
        <v>5</v>
      </c>
      <c r="B18" s="53" t="s">
        <v>226</v>
      </c>
      <c r="C18" s="54">
        <v>121001.7285</v>
      </c>
      <c r="D18" s="55">
        <v>86519.470499999996</v>
      </c>
      <c r="E18" s="55">
        <v>116055.516</v>
      </c>
      <c r="F18" s="55">
        <v>82634.915999999997</v>
      </c>
      <c r="G18" s="56">
        <f t="shared" si="0"/>
        <v>4946.2124999999942</v>
      </c>
      <c r="H18" s="57"/>
    </row>
    <row r="19" spans="1:8" ht="31.5" x14ac:dyDescent="0.25">
      <c r="A19" s="52">
        <v>6</v>
      </c>
      <c r="B19" s="53" t="s">
        <v>227</v>
      </c>
      <c r="C19" s="54">
        <v>388463.09775000002</v>
      </c>
      <c r="D19" s="55">
        <f>103778.71275+457.5</f>
        <v>104236.21275000001</v>
      </c>
      <c r="E19" s="55">
        <v>355457.76819924847</v>
      </c>
      <c r="F19" s="55">
        <f>96675.8881992485+454.18</f>
        <v>97130.06819924849</v>
      </c>
      <c r="G19" s="56">
        <f t="shared" si="0"/>
        <v>33005.329550751543</v>
      </c>
      <c r="H19" s="57"/>
    </row>
    <row r="20" spans="1:8" ht="31.5" x14ac:dyDescent="0.25">
      <c r="A20" s="52">
        <v>7</v>
      </c>
      <c r="B20" s="53" t="s">
        <v>228</v>
      </c>
      <c r="C20" s="54">
        <v>232899.81599999999</v>
      </c>
      <c r="D20" s="55">
        <f>74847.15+33.4</f>
        <v>74880.549999999988</v>
      </c>
      <c r="E20" s="55">
        <v>186761.06823969149</v>
      </c>
      <c r="F20" s="55">
        <f>74314.0382396915+65.43</f>
        <v>74379.468239691487</v>
      </c>
      <c r="G20" s="56">
        <f t="shared" si="0"/>
        <v>46138.747760308499</v>
      </c>
      <c r="H20" s="57"/>
    </row>
    <row r="21" spans="1:8" ht="31.5" x14ac:dyDescent="0.25">
      <c r="A21" s="52">
        <v>8</v>
      </c>
      <c r="B21" s="53" t="s">
        <v>229</v>
      </c>
      <c r="C21" s="54">
        <v>247666.82025000002</v>
      </c>
      <c r="D21" s="55">
        <f>144812.73125+41.41</f>
        <v>144854.14125000002</v>
      </c>
      <c r="E21" s="55">
        <v>199413.93763120001</v>
      </c>
      <c r="F21" s="55">
        <f>199387.7176312+26.22</f>
        <v>199413.93763120001</v>
      </c>
      <c r="G21" s="56">
        <f t="shared" si="0"/>
        <v>48252.882618800009</v>
      </c>
      <c r="H21" s="57"/>
    </row>
    <row r="22" spans="1:8" ht="31.5" x14ac:dyDescent="0.25">
      <c r="A22" s="52">
        <v>9</v>
      </c>
      <c r="B22" s="53" t="s">
        <v>230</v>
      </c>
      <c r="C22" s="54">
        <v>281881.22399999999</v>
      </c>
      <c r="D22" s="55">
        <f>61321.65+39.3</f>
        <v>61360.950000000004</v>
      </c>
      <c r="E22" s="55">
        <v>247528.80000000002</v>
      </c>
      <c r="F22" s="55">
        <v>59880.6</v>
      </c>
      <c r="G22" s="56">
        <f t="shared" si="0"/>
        <v>34352.42399999997</v>
      </c>
      <c r="H22" s="57"/>
    </row>
    <row r="23" spans="1:8" ht="31.5" x14ac:dyDescent="0.25">
      <c r="A23" s="52">
        <v>10</v>
      </c>
      <c r="B23" s="53" t="s">
        <v>231</v>
      </c>
      <c r="C23" s="54">
        <v>125422.37849999999</v>
      </c>
      <c r="D23" s="55">
        <f>29278.0845+35</f>
        <v>29313.084500000001</v>
      </c>
      <c r="E23" s="55">
        <v>116661.22</v>
      </c>
      <c r="F23" s="55">
        <f>22423.44+12.48</f>
        <v>22435.919999999998</v>
      </c>
      <c r="G23" s="56">
        <f t="shared" si="0"/>
        <v>8761.1584999999905</v>
      </c>
      <c r="H23" s="57"/>
    </row>
    <row r="24" spans="1:8" ht="31.5" x14ac:dyDescent="0.25">
      <c r="A24" s="52">
        <v>12</v>
      </c>
      <c r="B24" s="53" t="s">
        <v>232</v>
      </c>
      <c r="C24" s="54">
        <v>235564.52724999998</v>
      </c>
      <c r="D24" s="55">
        <f>158561.84325+413</f>
        <v>158974.84325000001</v>
      </c>
      <c r="E24" s="55">
        <v>209335.848</v>
      </c>
      <c r="F24" s="55">
        <f>165785.958+506.59</f>
        <v>166292.54800000001</v>
      </c>
      <c r="G24" s="56">
        <f t="shared" si="0"/>
        <v>26228.679249999986</v>
      </c>
      <c r="H24" s="57"/>
    </row>
    <row r="25" spans="1:8" ht="31.5" x14ac:dyDescent="0.25">
      <c r="A25" s="52">
        <v>13</v>
      </c>
      <c r="B25" s="53" t="s">
        <v>233</v>
      </c>
      <c r="C25" s="54">
        <v>275096.4339375</v>
      </c>
      <c r="D25" s="55">
        <f>275056.2539375+40.18</f>
        <v>275096.4339375</v>
      </c>
      <c r="E25" s="55">
        <v>255765.37237500001</v>
      </c>
      <c r="F25" s="55">
        <f>255714.652375+50.72</f>
        <v>255765.37237500001</v>
      </c>
      <c r="G25" s="56">
        <f t="shared" si="0"/>
        <v>19331.061562499992</v>
      </c>
      <c r="H25" s="57"/>
    </row>
    <row r="26" spans="1:8" ht="228.75" x14ac:dyDescent="0.25">
      <c r="A26" s="52">
        <v>14</v>
      </c>
      <c r="B26" s="58" t="s">
        <v>234</v>
      </c>
      <c r="C26" s="59">
        <v>110677.3</v>
      </c>
      <c r="D26" s="60">
        <v>37530.300000000003</v>
      </c>
      <c r="E26" s="60">
        <v>113240.712</v>
      </c>
      <c r="F26" s="60">
        <v>33201.012000000002</v>
      </c>
      <c r="G26" s="61">
        <f t="shared" si="0"/>
        <v>-2563.4119999999966</v>
      </c>
      <c r="H26" s="62" t="s">
        <v>235</v>
      </c>
    </row>
    <row r="27" spans="1:8" ht="31.5" x14ac:dyDescent="0.25">
      <c r="A27" s="52">
        <v>15</v>
      </c>
      <c r="B27" s="53" t="s">
        <v>236</v>
      </c>
      <c r="C27" s="54">
        <v>165534.50865365384</v>
      </c>
      <c r="D27" s="55">
        <v>101178.63765365384</v>
      </c>
      <c r="E27" s="55">
        <v>143119.80046427264</v>
      </c>
      <c r="F27" s="55">
        <v>131939.40046427265</v>
      </c>
      <c r="G27" s="56">
        <f t="shared" si="0"/>
        <v>22414.708189381199</v>
      </c>
      <c r="H27" s="57"/>
    </row>
    <row r="28" spans="1:8" ht="31.5" x14ac:dyDescent="0.25">
      <c r="A28" s="52">
        <v>16</v>
      </c>
      <c r="B28" s="53" t="s">
        <v>237</v>
      </c>
      <c r="C28" s="54">
        <v>238273.761</v>
      </c>
      <c r="D28" s="55">
        <f>160603.26+150</f>
        <v>160753.26</v>
      </c>
      <c r="E28" s="55">
        <v>219194.3561188782</v>
      </c>
      <c r="F28" s="55">
        <v>166810.7561188782</v>
      </c>
      <c r="G28" s="56">
        <f t="shared" si="0"/>
        <v>19079.404881121794</v>
      </c>
      <c r="H28" s="57"/>
    </row>
    <row r="29" spans="1:8" x14ac:dyDescent="0.25">
      <c r="A29" s="63"/>
      <c r="B29" s="64" t="s">
        <v>91</v>
      </c>
      <c r="C29" s="65">
        <f>SUM(C12:C28)</f>
        <v>4615316.6978180977</v>
      </c>
      <c r="D29" s="65">
        <f>SUM(D12:D28)</f>
        <v>2430244.1028180979</v>
      </c>
      <c r="E29" s="65">
        <f>SUM(E12:E28)</f>
        <v>3600574.1062688213</v>
      </c>
      <c r="F29" s="65">
        <f>SUM(F12:F28)</f>
        <v>1873739.3062688219</v>
      </c>
      <c r="G29" s="65">
        <f>SUM(G12:G28)</f>
        <v>1014742.591549276</v>
      </c>
      <c r="H29" s="63"/>
    </row>
    <row r="30" spans="1:8" x14ac:dyDescent="0.25">
      <c r="A30" s="66"/>
      <c r="B30" s="67"/>
      <c r="C30" s="68"/>
      <c r="D30" s="68"/>
      <c r="E30" s="68"/>
      <c r="F30" s="68"/>
      <c r="G30" s="68"/>
      <c r="H30" s="66"/>
    </row>
    <row r="31" spans="1:8" x14ac:dyDescent="0.25">
      <c r="A31" s="66"/>
      <c r="B31" s="67"/>
      <c r="C31" s="68"/>
      <c r="D31" s="68"/>
      <c r="E31" s="68"/>
      <c r="F31" s="68"/>
      <c r="G31" s="68"/>
      <c r="H31" s="66"/>
    </row>
    <row r="32" spans="1:8" x14ac:dyDescent="0.25">
      <c r="A32" s="2" t="s">
        <v>299</v>
      </c>
      <c r="F32" s="68"/>
      <c r="G32" s="68"/>
      <c r="H32" s="66"/>
    </row>
    <row r="33" spans="1:8" x14ac:dyDescent="0.25">
      <c r="A33" s="2"/>
      <c r="F33" s="68"/>
      <c r="G33" s="68"/>
      <c r="H33" s="66"/>
    </row>
    <row r="34" spans="1:8" x14ac:dyDescent="0.25">
      <c r="A34" s="2" t="s">
        <v>300</v>
      </c>
      <c r="F34" s="68"/>
      <c r="G34" s="68"/>
      <c r="H34" s="66"/>
    </row>
    <row r="35" spans="1:8" x14ac:dyDescent="0.25">
      <c r="A35" s="2" t="s">
        <v>298</v>
      </c>
      <c r="F35" s="68"/>
      <c r="G35" s="68"/>
      <c r="H35" s="66"/>
    </row>
    <row r="36" spans="1:8" x14ac:dyDescent="0.25">
      <c r="F36" s="68"/>
      <c r="G36" s="68"/>
      <c r="H36" s="66"/>
    </row>
    <row r="37" spans="1:8" x14ac:dyDescent="0.25">
      <c r="A37" s="66"/>
      <c r="B37" s="67"/>
      <c r="C37" s="68"/>
      <c r="D37" s="68"/>
      <c r="E37" s="68"/>
      <c r="F37" s="68"/>
      <c r="G37" s="68"/>
      <c r="H37" s="66"/>
    </row>
    <row r="38" spans="1:8" ht="36" customHeight="1" x14ac:dyDescent="0.25">
      <c r="A38" s="159" t="s">
        <v>129</v>
      </c>
      <c r="B38" s="159"/>
      <c r="C38" s="159"/>
      <c r="D38" s="159"/>
      <c r="E38" s="159"/>
      <c r="F38" s="159"/>
      <c r="G38" s="159"/>
      <c r="H38" s="159"/>
    </row>
    <row r="39" spans="1:8" x14ac:dyDescent="0.25">
      <c r="A39" s="159"/>
      <c r="B39" s="159"/>
      <c r="C39" s="159"/>
      <c r="D39" s="159"/>
      <c r="E39" s="159"/>
    </row>
  </sheetData>
  <mergeCells count="6">
    <mergeCell ref="A39:E39"/>
    <mergeCell ref="G2:H3"/>
    <mergeCell ref="A5:H5"/>
    <mergeCell ref="A7:H7"/>
    <mergeCell ref="A8:H8"/>
    <mergeCell ref="A38:H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8"/>
  <sheetViews>
    <sheetView topLeftCell="A49" workbookViewId="0">
      <selection activeCell="N69" sqref="N69"/>
    </sheetView>
  </sheetViews>
  <sheetFormatPr defaultRowHeight="15.75" x14ac:dyDescent="0.25"/>
  <cols>
    <col min="1" max="1" width="9.140625" style="21"/>
    <col min="2" max="2" width="59.28515625" style="21" customWidth="1"/>
    <col min="3" max="3" width="15.7109375" style="21" customWidth="1"/>
    <col min="4" max="4" width="31.28515625" style="21" customWidth="1"/>
    <col min="5" max="5" width="34.5703125" style="21" customWidth="1"/>
    <col min="6" max="20" width="8.7109375" style="21" customWidth="1"/>
    <col min="21" max="21" width="5.7109375" style="21" customWidth="1"/>
    <col min="22" max="22" width="7.140625" style="21" customWidth="1"/>
    <col min="23" max="23" width="7" style="21" customWidth="1"/>
    <col min="24" max="24" width="6.140625" style="21" customWidth="1"/>
    <col min="25" max="16384" width="9.140625" style="21"/>
  </cols>
  <sheetData>
    <row r="1" spans="1:5" x14ac:dyDescent="0.25">
      <c r="E1" s="18" t="s">
        <v>92</v>
      </c>
    </row>
    <row r="2" spans="1:5" x14ac:dyDescent="0.25">
      <c r="D2" s="163" t="s">
        <v>171</v>
      </c>
      <c r="E2" s="163"/>
    </row>
    <row r="3" spans="1:5" x14ac:dyDescent="0.25">
      <c r="D3" s="163"/>
      <c r="E3" s="163"/>
    </row>
    <row r="4" spans="1:5" x14ac:dyDescent="0.25">
      <c r="E4" s="22"/>
    </row>
    <row r="5" spans="1:5" ht="81" customHeight="1" x14ac:dyDescent="0.25">
      <c r="A5" s="160" t="s">
        <v>93</v>
      </c>
      <c r="B5" s="160"/>
      <c r="C5" s="160"/>
      <c r="D5" s="160"/>
      <c r="E5" s="160"/>
    </row>
    <row r="6" spans="1:5" x14ac:dyDescent="0.25">
      <c r="B6" s="20"/>
      <c r="C6" s="20"/>
      <c r="D6" s="20"/>
      <c r="E6" s="20"/>
    </row>
    <row r="7" spans="1:5" x14ac:dyDescent="0.25">
      <c r="A7" s="161" t="s">
        <v>198</v>
      </c>
      <c r="B7" s="161"/>
      <c r="C7" s="161"/>
      <c r="D7" s="161"/>
      <c r="E7" s="161"/>
    </row>
    <row r="8" spans="1:5" x14ac:dyDescent="0.25">
      <c r="A8" s="174" t="s">
        <v>2</v>
      </c>
      <c r="B8" s="174"/>
      <c r="C8" s="174"/>
      <c r="D8" s="174"/>
      <c r="E8" s="174"/>
    </row>
    <row r="9" spans="1:5" x14ac:dyDescent="0.25">
      <c r="B9" s="30"/>
      <c r="C9" s="30"/>
      <c r="D9" s="30"/>
      <c r="E9" s="30"/>
    </row>
    <row r="10" spans="1:5" ht="63" x14ac:dyDescent="0.25">
      <c r="A10" s="44" t="s">
        <v>76</v>
      </c>
      <c r="B10" s="44" t="s">
        <v>83</v>
      </c>
      <c r="C10" s="46" t="s">
        <v>94</v>
      </c>
      <c r="D10" s="46" t="s">
        <v>95</v>
      </c>
      <c r="E10" s="46" t="s">
        <v>96</v>
      </c>
    </row>
    <row r="11" spans="1:5" ht="15.75" customHeight="1" x14ac:dyDescent="0.25">
      <c r="A11" s="168">
        <v>1</v>
      </c>
      <c r="B11" s="169" t="s">
        <v>111</v>
      </c>
      <c r="C11" s="170" t="s">
        <v>97</v>
      </c>
      <c r="D11" s="46" t="s">
        <v>205</v>
      </c>
      <c r="E11" s="44">
        <v>0.78</v>
      </c>
    </row>
    <row r="12" spans="1:5" x14ac:dyDescent="0.25">
      <c r="A12" s="168"/>
      <c r="B12" s="169"/>
      <c r="C12" s="170"/>
      <c r="D12" s="46"/>
      <c r="E12" s="44"/>
    </row>
    <row r="13" spans="1:5" x14ac:dyDescent="0.25">
      <c r="A13" s="168"/>
      <c r="B13" s="169"/>
      <c r="C13" s="170"/>
      <c r="D13" s="46"/>
      <c r="E13" s="44"/>
    </row>
    <row r="14" spans="1:5" x14ac:dyDescent="0.25">
      <c r="A14" s="168"/>
      <c r="B14" s="169"/>
      <c r="C14" s="170"/>
      <c r="D14" s="46"/>
      <c r="E14" s="44"/>
    </row>
    <row r="15" spans="1:5" x14ac:dyDescent="0.25">
      <c r="A15" s="168"/>
      <c r="B15" s="169"/>
      <c r="C15" s="170"/>
      <c r="D15" s="46"/>
      <c r="E15" s="44"/>
    </row>
    <row r="16" spans="1:5" ht="36.75" customHeight="1" x14ac:dyDescent="0.25">
      <c r="A16" s="168"/>
      <c r="B16" s="169"/>
      <c r="C16" s="171" t="s">
        <v>98</v>
      </c>
      <c r="D16" s="171"/>
      <c r="E16" s="84">
        <v>0.78</v>
      </c>
    </row>
    <row r="17" spans="1:5" x14ac:dyDescent="0.25">
      <c r="A17" s="168"/>
      <c r="B17" s="169"/>
      <c r="C17" s="170" t="s">
        <v>99</v>
      </c>
      <c r="D17" s="46" t="s">
        <v>206</v>
      </c>
      <c r="E17" s="84">
        <v>0.23799999999999999</v>
      </c>
    </row>
    <row r="18" spans="1:5" x14ac:dyDescent="0.25">
      <c r="A18" s="168"/>
      <c r="B18" s="169"/>
      <c r="C18" s="170"/>
      <c r="D18" s="46" t="s">
        <v>207</v>
      </c>
      <c r="E18" s="84">
        <v>0.17299999999999999</v>
      </c>
    </row>
    <row r="19" spans="1:5" x14ac:dyDescent="0.25">
      <c r="A19" s="168"/>
      <c r="B19" s="169"/>
      <c r="C19" s="170"/>
      <c r="D19" s="46" t="s">
        <v>208</v>
      </c>
      <c r="E19" s="84">
        <v>0.13800000000000001</v>
      </c>
    </row>
    <row r="20" spans="1:5" x14ac:dyDescent="0.25">
      <c r="A20" s="168"/>
      <c r="B20" s="169"/>
      <c r="C20" s="170"/>
      <c r="D20" s="46" t="s">
        <v>209</v>
      </c>
      <c r="E20" s="84">
        <v>6.4000000000000001E-2</v>
      </c>
    </row>
    <row r="21" spans="1:5" x14ac:dyDescent="0.25">
      <c r="A21" s="168"/>
      <c r="B21" s="169"/>
      <c r="C21" s="170"/>
      <c r="D21" s="46" t="s">
        <v>210</v>
      </c>
      <c r="E21" s="84">
        <v>6.2E-2</v>
      </c>
    </row>
    <row r="22" spans="1:5" ht="43.5" customHeight="1" x14ac:dyDescent="0.25">
      <c r="A22" s="168"/>
      <c r="B22" s="169"/>
      <c r="C22" s="171" t="s">
        <v>100</v>
      </c>
      <c r="D22" s="171"/>
      <c r="E22" s="84">
        <v>0.13500000000000001</v>
      </c>
    </row>
    <row r="23" spans="1:5" ht="15.75" customHeight="1" x14ac:dyDescent="0.25">
      <c r="A23" s="168">
        <v>2</v>
      </c>
      <c r="B23" s="169" t="s">
        <v>112</v>
      </c>
      <c r="C23" s="170" t="s">
        <v>97</v>
      </c>
      <c r="D23" s="46" t="s">
        <v>211</v>
      </c>
      <c r="E23" s="84">
        <v>0.22</v>
      </c>
    </row>
    <row r="24" spans="1:5" x14ac:dyDescent="0.25">
      <c r="A24" s="168"/>
      <c r="B24" s="169"/>
      <c r="C24" s="170"/>
      <c r="D24" s="46"/>
      <c r="E24" s="84"/>
    </row>
    <row r="25" spans="1:5" x14ac:dyDescent="0.25">
      <c r="A25" s="168"/>
      <c r="B25" s="169"/>
      <c r="C25" s="170"/>
      <c r="D25" s="46"/>
      <c r="E25" s="84"/>
    </row>
    <row r="26" spans="1:5" x14ac:dyDescent="0.25">
      <c r="A26" s="168"/>
      <c r="B26" s="169"/>
      <c r="C26" s="170"/>
      <c r="D26" s="46"/>
      <c r="E26" s="84"/>
    </row>
    <row r="27" spans="1:5" x14ac:dyDescent="0.25">
      <c r="A27" s="168"/>
      <c r="B27" s="169"/>
      <c r="C27" s="170"/>
      <c r="D27" s="46"/>
      <c r="E27" s="84"/>
    </row>
    <row r="28" spans="1:5" ht="28.5" customHeight="1" x14ac:dyDescent="0.25">
      <c r="A28" s="168"/>
      <c r="B28" s="169"/>
      <c r="C28" s="171" t="s">
        <v>101</v>
      </c>
      <c r="D28" s="171"/>
      <c r="E28" s="84">
        <v>0.22</v>
      </c>
    </row>
    <row r="29" spans="1:5" x14ac:dyDescent="0.25">
      <c r="A29" s="168"/>
      <c r="B29" s="169"/>
      <c r="C29" s="170" t="s">
        <v>99</v>
      </c>
      <c r="D29" s="46" t="s">
        <v>212</v>
      </c>
      <c r="E29" s="84">
        <v>2.1000000000000001E-2</v>
      </c>
    </row>
    <row r="30" spans="1:5" x14ac:dyDescent="0.25">
      <c r="A30" s="168"/>
      <c r="B30" s="169"/>
      <c r="C30" s="170"/>
      <c r="D30" s="46" t="s">
        <v>213</v>
      </c>
      <c r="E30" s="84">
        <v>2.1999999999999999E-2</v>
      </c>
    </row>
    <row r="31" spans="1:5" x14ac:dyDescent="0.25">
      <c r="A31" s="168"/>
      <c r="B31" s="169"/>
      <c r="C31" s="170"/>
      <c r="D31" s="46" t="s">
        <v>214</v>
      </c>
      <c r="E31" s="84">
        <v>2.5999999999999999E-2</v>
      </c>
    </row>
    <row r="32" spans="1:5" x14ac:dyDescent="0.25">
      <c r="A32" s="168"/>
      <c r="B32" s="169"/>
      <c r="C32" s="170"/>
      <c r="D32" s="46" t="s">
        <v>215</v>
      </c>
      <c r="E32" s="84">
        <v>2.7E-2</v>
      </c>
    </row>
    <row r="33" spans="1:5" x14ac:dyDescent="0.25">
      <c r="A33" s="168"/>
      <c r="B33" s="169"/>
      <c r="C33" s="170"/>
      <c r="D33" s="46" t="s">
        <v>216</v>
      </c>
      <c r="E33" s="84">
        <v>2.8000000000000001E-2</v>
      </c>
    </row>
    <row r="34" spans="1:5" ht="37.5" customHeight="1" x14ac:dyDescent="0.25">
      <c r="A34" s="168"/>
      <c r="B34" s="169"/>
      <c r="C34" s="171" t="s">
        <v>102</v>
      </c>
      <c r="D34" s="171"/>
      <c r="E34" s="84">
        <v>2.4799999999999999E-2</v>
      </c>
    </row>
    <row r="35" spans="1:5" ht="15.75" customHeight="1" x14ac:dyDescent="0.25">
      <c r="A35" s="168">
        <v>3</v>
      </c>
      <c r="B35" s="169" t="s">
        <v>113</v>
      </c>
      <c r="C35" s="170" t="s">
        <v>97</v>
      </c>
      <c r="D35" s="46" t="s">
        <v>211</v>
      </c>
      <c r="E35" s="84">
        <v>0.626</v>
      </c>
    </row>
    <row r="36" spans="1:5" x14ac:dyDescent="0.25">
      <c r="A36" s="168"/>
      <c r="B36" s="169"/>
      <c r="C36" s="170"/>
      <c r="D36" s="46"/>
      <c r="E36" s="84"/>
    </row>
    <row r="37" spans="1:5" x14ac:dyDescent="0.25">
      <c r="A37" s="168"/>
      <c r="B37" s="169"/>
      <c r="C37" s="170"/>
      <c r="D37" s="46"/>
      <c r="E37" s="84"/>
    </row>
    <row r="38" spans="1:5" x14ac:dyDescent="0.25">
      <c r="A38" s="168"/>
      <c r="B38" s="169"/>
      <c r="C38" s="170"/>
      <c r="D38" s="46"/>
      <c r="E38" s="84"/>
    </row>
    <row r="39" spans="1:5" x14ac:dyDescent="0.25">
      <c r="A39" s="168"/>
      <c r="B39" s="172"/>
      <c r="C39" s="173"/>
      <c r="D39" s="46"/>
      <c r="E39" s="84"/>
    </row>
    <row r="40" spans="1:5" ht="33.75" customHeight="1" x14ac:dyDescent="0.25">
      <c r="A40" s="168"/>
      <c r="B40" s="172"/>
      <c r="C40" s="171" t="s">
        <v>103</v>
      </c>
      <c r="D40" s="171"/>
      <c r="E40" s="84">
        <v>0.626</v>
      </c>
    </row>
    <row r="41" spans="1:5" x14ac:dyDescent="0.25">
      <c r="A41" s="168"/>
      <c r="B41" s="169"/>
      <c r="C41" s="170" t="s">
        <v>99</v>
      </c>
      <c r="D41" s="46" t="s">
        <v>207</v>
      </c>
      <c r="E41" s="84">
        <v>0.28899999999999998</v>
      </c>
    </row>
    <row r="42" spans="1:5" x14ac:dyDescent="0.25">
      <c r="A42" s="168"/>
      <c r="B42" s="169"/>
      <c r="C42" s="170"/>
      <c r="D42" s="46" t="s">
        <v>206</v>
      </c>
      <c r="E42" s="84">
        <v>0.19400000000000001</v>
      </c>
    </row>
    <row r="43" spans="1:5" x14ac:dyDescent="0.25">
      <c r="A43" s="168"/>
      <c r="B43" s="169"/>
      <c r="C43" s="170"/>
      <c r="D43" s="46" t="s">
        <v>208</v>
      </c>
      <c r="E43" s="84">
        <v>9.2999999999999999E-2</v>
      </c>
    </row>
    <row r="44" spans="1:5" x14ac:dyDescent="0.25">
      <c r="A44" s="168"/>
      <c r="B44" s="169"/>
      <c r="C44" s="170"/>
      <c r="D44" s="46" t="s">
        <v>217</v>
      </c>
      <c r="E44" s="84">
        <v>5.0999999999999997E-2</v>
      </c>
    </row>
    <row r="45" spans="1:5" x14ac:dyDescent="0.25">
      <c r="A45" s="168"/>
      <c r="B45" s="169"/>
      <c r="C45" s="170"/>
      <c r="D45" s="46" t="s">
        <v>218</v>
      </c>
      <c r="E45" s="84">
        <v>4.5999999999999999E-2</v>
      </c>
    </row>
    <row r="46" spans="1:5" ht="40.5" customHeight="1" x14ac:dyDescent="0.25">
      <c r="A46" s="168"/>
      <c r="B46" s="169"/>
      <c r="C46" s="171" t="s">
        <v>104</v>
      </c>
      <c r="D46" s="171"/>
      <c r="E46" s="84">
        <v>0.13400000000000001</v>
      </c>
    </row>
    <row r="47" spans="1:5" ht="15.75" customHeight="1" x14ac:dyDescent="0.25">
      <c r="A47" s="168">
        <v>4</v>
      </c>
      <c r="B47" s="169" t="s">
        <v>114</v>
      </c>
      <c r="C47" s="170" t="s">
        <v>97</v>
      </c>
      <c r="D47" s="46" t="s">
        <v>205</v>
      </c>
      <c r="E47" s="84">
        <v>0.374</v>
      </c>
    </row>
    <row r="48" spans="1:5" x14ac:dyDescent="0.25">
      <c r="A48" s="168"/>
      <c r="B48" s="169"/>
      <c r="C48" s="170"/>
      <c r="D48" s="46"/>
      <c r="E48" s="84"/>
    </row>
    <row r="49" spans="1:13" x14ac:dyDescent="0.25">
      <c r="A49" s="168"/>
      <c r="B49" s="169"/>
      <c r="C49" s="170"/>
      <c r="D49" s="46"/>
      <c r="E49" s="84"/>
    </row>
    <row r="50" spans="1:13" x14ac:dyDescent="0.25">
      <c r="A50" s="168"/>
      <c r="B50" s="169"/>
      <c r="C50" s="170"/>
      <c r="D50" s="46"/>
      <c r="E50" s="84"/>
    </row>
    <row r="51" spans="1:13" x14ac:dyDescent="0.25">
      <c r="A51" s="168"/>
      <c r="B51" s="169"/>
      <c r="C51" s="170"/>
      <c r="D51" s="46"/>
      <c r="E51" s="84"/>
    </row>
    <row r="52" spans="1:13" ht="31.5" customHeight="1" x14ac:dyDescent="0.25">
      <c r="A52" s="168"/>
      <c r="B52" s="169"/>
      <c r="C52" s="171" t="s">
        <v>105</v>
      </c>
      <c r="D52" s="171"/>
      <c r="E52" s="84">
        <v>0.374</v>
      </c>
    </row>
    <row r="53" spans="1:13" x14ac:dyDescent="0.25">
      <c r="A53" s="168"/>
      <c r="B53" s="169"/>
      <c r="C53" s="170" t="s">
        <v>99</v>
      </c>
      <c r="D53" s="46" t="s">
        <v>214</v>
      </c>
      <c r="E53" s="84">
        <v>1.7999999999999999E-2</v>
      </c>
    </row>
    <row r="54" spans="1:13" x14ac:dyDescent="0.25">
      <c r="A54" s="168"/>
      <c r="B54" s="169"/>
      <c r="C54" s="170"/>
      <c r="D54" s="46" t="s">
        <v>219</v>
      </c>
      <c r="E54" s="84">
        <v>2.3E-2</v>
      </c>
    </row>
    <row r="55" spans="1:13" x14ac:dyDescent="0.25">
      <c r="A55" s="168"/>
      <c r="B55" s="169"/>
      <c r="C55" s="170"/>
      <c r="D55" s="46" t="s">
        <v>212</v>
      </c>
      <c r="E55" s="84">
        <v>2.5000000000000001E-2</v>
      </c>
    </row>
    <row r="56" spans="1:13" x14ac:dyDescent="0.25">
      <c r="A56" s="168"/>
      <c r="B56" s="169"/>
      <c r="C56" s="170"/>
      <c r="D56" s="46" t="s">
        <v>215</v>
      </c>
      <c r="E56" s="84">
        <v>2.9000000000000001E-2</v>
      </c>
    </row>
    <row r="57" spans="1:13" x14ac:dyDescent="0.25">
      <c r="A57" s="168"/>
      <c r="B57" s="169"/>
      <c r="C57" s="170"/>
      <c r="D57" s="46" t="s">
        <v>213</v>
      </c>
      <c r="E57" s="84">
        <v>2.9000000000000001E-2</v>
      </c>
    </row>
    <row r="58" spans="1:13" ht="15.75" customHeight="1" x14ac:dyDescent="0.25">
      <c r="A58" s="168"/>
      <c r="B58" s="169"/>
      <c r="C58" s="171" t="s">
        <v>106</v>
      </c>
      <c r="D58" s="171"/>
      <c r="E58" s="84">
        <v>2.4799999999999999E-2</v>
      </c>
    </row>
    <row r="59" spans="1:13" ht="15.75" customHeight="1" x14ac:dyDescent="0.25">
      <c r="A59" s="44">
        <v>5</v>
      </c>
      <c r="B59" s="166" t="s">
        <v>107</v>
      </c>
      <c r="C59" s="166"/>
      <c r="D59" s="166"/>
      <c r="E59" s="29">
        <v>3.7</v>
      </c>
      <c r="J59" s="111"/>
      <c r="K59" s="111"/>
      <c r="L59" s="111"/>
      <c r="M59" s="111"/>
    </row>
    <row r="60" spans="1:13" ht="15.75" customHeight="1" x14ac:dyDescent="0.25">
      <c r="A60" s="44">
        <v>6</v>
      </c>
      <c r="B60" s="166" t="s">
        <v>108</v>
      </c>
      <c r="C60" s="166"/>
      <c r="D60" s="166"/>
      <c r="E60" s="29">
        <v>1.9</v>
      </c>
      <c r="J60" s="111"/>
      <c r="K60" s="111"/>
      <c r="L60" s="111"/>
      <c r="M60" s="111"/>
    </row>
    <row r="61" spans="1:13" x14ac:dyDescent="0.25">
      <c r="A61" s="44">
        <v>7</v>
      </c>
      <c r="B61" s="166" t="s">
        <v>109</v>
      </c>
      <c r="C61" s="167"/>
      <c r="D61" s="167"/>
      <c r="E61" s="85">
        <f>E59/E60</f>
        <v>1.9473684210526319</v>
      </c>
      <c r="J61" s="104"/>
      <c r="K61" s="174"/>
      <c r="L61" s="174"/>
      <c r="M61" s="174"/>
    </row>
    <row r="63" spans="1:13" ht="36.75" customHeight="1" x14ac:dyDescent="0.25">
      <c r="A63" s="164" t="s">
        <v>301</v>
      </c>
      <c r="B63" s="164"/>
      <c r="C63" s="164"/>
      <c r="D63" s="21" t="s">
        <v>302</v>
      </c>
    </row>
    <row r="64" spans="1:13" x14ac:dyDescent="0.25">
      <c r="A64" s="2"/>
      <c r="B64" s="25"/>
    </row>
    <row r="65" spans="1:5" x14ac:dyDescent="0.25">
      <c r="A65" s="2" t="s">
        <v>304</v>
      </c>
    </row>
    <row r="66" spans="1:5" x14ac:dyDescent="0.25">
      <c r="A66" s="2" t="s">
        <v>298</v>
      </c>
    </row>
    <row r="68" spans="1:5" ht="33.75" customHeight="1" x14ac:dyDescent="0.25">
      <c r="A68" s="159" t="s">
        <v>110</v>
      </c>
      <c r="B68" s="159"/>
      <c r="C68" s="159"/>
      <c r="D68" s="159"/>
      <c r="E68" s="159"/>
    </row>
  </sheetData>
  <mergeCells count="34">
    <mergeCell ref="K61:M61"/>
    <mergeCell ref="D2:E3"/>
    <mergeCell ref="A23:A34"/>
    <mergeCell ref="B23:B34"/>
    <mergeCell ref="C23:C27"/>
    <mergeCell ref="C28:D28"/>
    <mergeCell ref="C29:C33"/>
    <mergeCell ref="C34:D34"/>
    <mergeCell ref="A5:E5"/>
    <mergeCell ref="A7:E7"/>
    <mergeCell ref="A8:E8"/>
    <mergeCell ref="A11:A22"/>
    <mergeCell ref="B11:B22"/>
    <mergeCell ref="C11:C15"/>
    <mergeCell ref="C16:D16"/>
    <mergeCell ref="C17:C21"/>
    <mergeCell ref="C22:D22"/>
    <mergeCell ref="A35:A46"/>
    <mergeCell ref="B35:B46"/>
    <mergeCell ref="C35:C39"/>
    <mergeCell ref="C40:D40"/>
    <mergeCell ref="C41:C45"/>
    <mergeCell ref="C46:D46"/>
    <mergeCell ref="B59:D59"/>
    <mergeCell ref="B60:D60"/>
    <mergeCell ref="B61:D61"/>
    <mergeCell ref="A68:E68"/>
    <mergeCell ref="A47:A58"/>
    <mergeCell ref="B47:B58"/>
    <mergeCell ref="C47:C51"/>
    <mergeCell ref="C52:D52"/>
    <mergeCell ref="C53:C57"/>
    <mergeCell ref="C58:D58"/>
    <mergeCell ref="A63:C6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E27"/>
  <sheetViews>
    <sheetView tabSelected="1" workbookViewId="0">
      <selection activeCell="G16" sqref="G16"/>
    </sheetView>
  </sheetViews>
  <sheetFormatPr defaultRowHeight="15.75" x14ac:dyDescent="0.25"/>
  <cols>
    <col min="1" max="1" width="6" style="21" customWidth="1"/>
    <col min="2" max="2" width="30.7109375" style="21" customWidth="1"/>
    <col min="3" max="3" width="55.5703125" style="21" customWidth="1"/>
    <col min="4" max="4" width="40" style="21" customWidth="1"/>
    <col min="5" max="5" width="30.7109375" style="21" customWidth="1"/>
    <col min="6" max="17" width="15.7109375" style="21" customWidth="1"/>
    <col min="18" max="16384" width="9.140625" style="21"/>
  </cols>
  <sheetData>
    <row r="1" spans="1:5" x14ac:dyDescent="0.25">
      <c r="E1" s="18" t="s">
        <v>126</v>
      </c>
    </row>
    <row r="2" spans="1:5" x14ac:dyDescent="0.25">
      <c r="D2" s="163" t="s">
        <v>171</v>
      </c>
      <c r="E2" s="163"/>
    </row>
    <row r="3" spans="1:5" x14ac:dyDescent="0.25">
      <c r="C3" s="22"/>
      <c r="D3" s="163"/>
      <c r="E3" s="163"/>
    </row>
    <row r="5" spans="1:5" ht="53.25" customHeight="1" x14ac:dyDescent="0.25">
      <c r="A5" s="160" t="s">
        <v>115</v>
      </c>
      <c r="B5" s="160"/>
      <c r="C5" s="160"/>
      <c r="D5" s="160"/>
      <c r="E5" s="160"/>
    </row>
    <row r="6" spans="1:5" x14ac:dyDescent="0.25">
      <c r="A6" s="20"/>
      <c r="B6" s="20"/>
      <c r="C6" s="20"/>
      <c r="D6" s="20"/>
      <c r="E6" s="20"/>
    </row>
    <row r="7" spans="1:5" x14ac:dyDescent="0.25">
      <c r="A7" s="161" t="s">
        <v>198</v>
      </c>
      <c r="B7" s="161"/>
      <c r="C7" s="161"/>
      <c r="D7" s="161"/>
      <c r="E7" s="161"/>
    </row>
    <row r="8" spans="1:5" x14ac:dyDescent="0.25">
      <c r="A8" s="165" t="s">
        <v>2</v>
      </c>
      <c r="B8" s="165"/>
      <c r="C8" s="165"/>
      <c r="D8" s="165"/>
      <c r="E8" s="165"/>
    </row>
    <row r="10" spans="1:5" ht="234" customHeight="1" x14ac:dyDescent="0.25">
      <c r="A10" s="91" t="s">
        <v>76</v>
      </c>
      <c r="B10" s="91" t="s">
        <v>190</v>
      </c>
      <c r="C10" s="91" t="s">
        <v>141</v>
      </c>
      <c r="D10" s="91" t="s">
        <v>15</v>
      </c>
      <c r="E10" s="91" t="s">
        <v>195</v>
      </c>
    </row>
    <row r="11" spans="1:5" x14ac:dyDescent="0.25">
      <c r="A11" s="17"/>
      <c r="B11" s="6" t="s">
        <v>61</v>
      </c>
      <c r="C11" s="70"/>
      <c r="D11" s="70"/>
      <c r="E11" s="91"/>
    </row>
    <row r="12" spans="1:5" ht="140.25" x14ac:dyDescent="0.25">
      <c r="A12" s="17" t="s">
        <v>191</v>
      </c>
      <c r="B12" s="92" t="s">
        <v>272</v>
      </c>
      <c r="C12" s="92" t="s">
        <v>273</v>
      </c>
      <c r="D12" s="94" t="s">
        <v>274</v>
      </c>
      <c r="E12" s="103">
        <v>32470.433000000001</v>
      </c>
    </row>
    <row r="13" spans="1:5" ht="140.25" x14ac:dyDescent="0.25">
      <c r="A13" s="17" t="s">
        <v>192</v>
      </c>
      <c r="B13" s="9" t="s">
        <v>275</v>
      </c>
      <c r="C13" s="92" t="s">
        <v>276</v>
      </c>
      <c r="D13" s="94" t="s">
        <v>277</v>
      </c>
      <c r="E13" s="103">
        <v>643.04999999999995</v>
      </c>
    </row>
    <row r="14" spans="1:5" ht="165.75" x14ac:dyDescent="0.25">
      <c r="A14" s="17" t="s">
        <v>193</v>
      </c>
      <c r="B14" s="92" t="s">
        <v>278</v>
      </c>
      <c r="C14" s="92" t="s">
        <v>279</v>
      </c>
      <c r="D14" s="94" t="s">
        <v>280</v>
      </c>
      <c r="E14" s="103">
        <v>500</v>
      </c>
    </row>
    <row r="15" spans="1:5" ht="165.75" x14ac:dyDescent="0.25">
      <c r="A15" s="17" t="s">
        <v>194</v>
      </c>
      <c r="B15" s="9" t="s">
        <v>281</v>
      </c>
      <c r="C15" s="92" t="s">
        <v>282</v>
      </c>
      <c r="D15" s="94" t="s">
        <v>280</v>
      </c>
      <c r="E15" s="103">
        <v>700</v>
      </c>
    </row>
    <row r="16" spans="1:5" ht="165.75" x14ac:dyDescent="0.25">
      <c r="A16" s="17" t="s">
        <v>285</v>
      </c>
      <c r="B16" s="92" t="s">
        <v>283</v>
      </c>
      <c r="C16" s="92" t="s">
        <v>284</v>
      </c>
      <c r="D16" s="98" t="s">
        <v>280</v>
      </c>
      <c r="E16" s="103">
        <v>11229.111000000001</v>
      </c>
    </row>
    <row r="17" spans="1:5" ht="51" x14ac:dyDescent="0.25">
      <c r="A17" s="17" t="s">
        <v>295</v>
      </c>
      <c r="B17" s="93" t="s">
        <v>286</v>
      </c>
      <c r="C17" s="99" t="s">
        <v>287</v>
      </c>
      <c r="D17" s="100" t="s">
        <v>288</v>
      </c>
      <c r="E17" s="101">
        <v>6914.4</v>
      </c>
    </row>
    <row r="18" spans="1:5" ht="51" x14ac:dyDescent="0.25">
      <c r="A18" s="17" t="s">
        <v>296</v>
      </c>
      <c r="B18" s="93" t="s">
        <v>289</v>
      </c>
      <c r="C18" s="99" t="s">
        <v>290</v>
      </c>
      <c r="D18" s="100" t="s">
        <v>291</v>
      </c>
      <c r="E18" s="101">
        <v>5210.5</v>
      </c>
    </row>
    <row r="19" spans="1:5" ht="51" x14ac:dyDescent="0.25">
      <c r="A19" s="17" t="s">
        <v>297</v>
      </c>
      <c r="B19" s="89" t="s">
        <v>292</v>
      </c>
      <c r="C19" s="99" t="s">
        <v>293</v>
      </c>
      <c r="D19" s="100" t="s">
        <v>294</v>
      </c>
      <c r="E19" s="102">
        <v>15591.359</v>
      </c>
    </row>
    <row r="20" spans="1:5" x14ac:dyDescent="0.25">
      <c r="A20" s="31"/>
      <c r="B20" s="95"/>
      <c r="C20" s="95"/>
      <c r="D20" s="96"/>
      <c r="E20" s="97"/>
    </row>
    <row r="21" spans="1:5" x14ac:dyDescent="0.25">
      <c r="A21" s="31"/>
      <c r="B21" s="13"/>
      <c r="C21" s="32"/>
      <c r="D21" s="32"/>
    </row>
    <row r="22" spans="1:5" x14ac:dyDescent="0.25">
      <c r="A22" s="2" t="s">
        <v>299</v>
      </c>
      <c r="B22" s="13"/>
      <c r="C22" s="32"/>
      <c r="D22" s="32"/>
    </row>
    <row r="23" spans="1:5" x14ac:dyDescent="0.25">
      <c r="A23" s="2"/>
    </row>
    <row r="24" spans="1:5" x14ac:dyDescent="0.25">
      <c r="A24" s="2" t="s">
        <v>304</v>
      </c>
    </row>
    <row r="25" spans="1:5" x14ac:dyDescent="0.25">
      <c r="A25" s="2" t="s">
        <v>298</v>
      </c>
    </row>
    <row r="26" spans="1:5" x14ac:dyDescent="0.25">
      <c r="A26" s="2"/>
    </row>
    <row r="27" spans="1:5" ht="36" customHeight="1" x14ac:dyDescent="0.25">
      <c r="A27" s="159" t="s">
        <v>196</v>
      </c>
      <c r="B27" s="159"/>
      <c r="C27" s="159"/>
      <c r="D27" s="159"/>
      <c r="E27" s="159"/>
    </row>
  </sheetData>
  <mergeCells count="5">
    <mergeCell ref="A27:E27"/>
    <mergeCell ref="A5:E5"/>
    <mergeCell ref="A7:E7"/>
    <mergeCell ref="A8:E8"/>
    <mergeCell ref="D2:E3"/>
  </mergeCells>
  <hyperlinks>
    <hyperlink ref="D12" r:id="rId1"/>
    <hyperlink ref="D14" r:id="rId2"/>
    <hyperlink ref="D15" r:id="rId3"/>
    <hyperlink ref="D16" r:id="rId4"/>
    <hyperlink ref="D17" r:id="rId5"/>
    <hyperlink ref="D18" r:id="rId6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7"/>
  <sheetViews>
    <sheetView topLeftCell="A10" workbookViewId="0">
      <selection activeCell="I12" sqref="I12"/>
    </sheetView>
  </sheetViews>
  <sheetFormatPr defaultRowHeight="15.75" x14ac:dyDescent="0.25"/>
  <cols>
    <col min="1" max="1" width="4.28515625" style="21" customWidth="1"/>
    <col min="2" max="2" width="59.7109375" style="21" customWidth="1"/>
    <col min="3" max="3" width="44.7109375" style="21" customWidth="1"/>
    <col min="4" max="16384" width="9.140625" style="21"/>
  </cols>
  <sheetData>
    <row r="1" spans="1:13" x14ac:dyDescent="0.25">
      <c r="C1" s="18" t="s">
        <v>127</v>
      </c>
    </row>
    <row r="2" spans="1:13" x14ac:dyDescent="0.25">
      <c r="B2" s="163" t="s">
        <v>175</v>
      </c>
      <c r="C2" s="163"/>
    </row>
    <row r="3" spans="1:13" x14ac:dyDescent="0.25">
      <c r="B3" s="163"/>
      <c r="C3" s="163"/>
    </row>
    <row r="5" spans="1:13" ht="58.5" customHeight="1" x14ac:dyDescent="0.25">
      <c r="A5" s="160" t="s">
        <v>142</v>
      </c>
      <c r="B5" s="160"/>
      <c r="C5" s="160"/>
      <c r="M5" s="26"/>
    </row>
    <row r="6" spans="1:13" x14ac:dyDescent="0.25">
      <c r="A6" s="20"/>
      <c r="B6" s="20"/>
      <c r="C6" s="20"/>
    </row>
    <row r="7" spans="1:13" x14ac:dyDescent="0.25">
      <c r="A7" s="161" t="s">
        <v>198</v>
      </c>
      <c r="B7" s="161"/>
      <c r="C7" s="161"/>
      <c r="H7" s="21" t="s">
        <v>139</v>
      </c>
    </row>
    <row r="8" spans="1:13" x14ac:dyDescent="0.25">
      <c r="A8" s="162" t="s">
        <v>2</v>
      </c>
      <c r="B8" s="162"/>
      <c r="C8" s="162"/>
    </row>
    <row r="10" spans="1:13" ht="31.5" x14ac:dyDescent="0.25">
      <c r="A10" s="41" t="s">
        <v>76</v>
      </c>
      <c r="B10" s="112" t="s">
        <v>122</v>
      </c>
      <c r="C10" s="112" t="s">
        <v>123</v>
      </c>
    </row>
    <row r="11" spans="1:13" x14ac:dyDescent="0.25">
      <c r="A11" s="83">
        <v>1</v>
      </c>
      <c r="B11" s="112">
        <v>2</v>
      </c>
      <c r="C11" s="112">
        <v>3</v>
      </c>
    </row>
    <row r="12" spans="1:13" ht="255" x14ac:dyDescent="0.25">
      <c r="A12" s="83">
        <v>1</v>
      </c>
      <c r="B12" s="113" t="s">
        <v>270</v>
      </c>
      <c r="C12" s="113" t="s">
        <v>271</v>
      </c>
    </row>
    <row r="13" spans="1:13" x14ac:dyDescent="0.25">
      <c r="A13" s="83">
        <v>2</v>
      </c>
      <c r="B13" s="23"/>
      <c r="C13" s="24"/>
    </row>
    <row r="14" spans="1:13" ht="38.25" customHeight="1" x14ac:dyDescent="0.25">
      <c r="A14" s="175" t="s">
        <v>301</v>
      </c>
      <c r="B14" s="175"/>
      <c r="C14" s="21" t="s">
        <v>302</v>
      </c>
    </row>
    <row r="15" spans="1:13" x14ac:dyDescent="0.25">
      <c r="A15" s="2"/>
    </row>
    <row r="16" spans="1:13" x14ac:dyDescent="0.25">
      <c r="A16" s="2" t="s">
        <v>303</v>
      </c>
    </row>
    <row r="17" spans="1:1" x14ac:dyDescent="0.25">
      <c r="A17" s="2" t="s">
        <v>298</v>
      </c>
    </row>
  </sheetData>
  <mergeCells count="5">
    <mergeCell ref="A5:C5"/>
    <mergeCell ref="A7:C7"/>
    <mergeCell ref="A8:C8"/>
    <mergeCell ref="B2:C3"/>
    <mergeCell ref="A14:B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Сведения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Сведения!Область_печати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0353</dc:creator>
  <cp:lastModifiedBy>Инзиев Иса Илесович</cp:lastModifiedBy>
  <cp:lastPrinted>2018-04-18T06:40:59Z</cp:lastPrinted>
  <dcterms:created xsi:type="dcterms:W3CDTF">2010-05-27T07:47:26Z</dcterms:created>
  <dcterms:modified xsi:type="dcterms:W3CDTF">2019-07-31T08:22:35Z</dcterms:modified>
</cp:coreProperties>
</file>